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414\Desktop\"/>
    </mc:Choice>
  </mc:AlternateContent>
  <bookViews>
    <workbookView xWindow="0" yWindow="0" windowWidth="11925" windowHeight="60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33" i="12" l="1"/>
  <c r="AA33" i="12" l="1"/>
  <c r="Q33" i="12" l="1"/>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C37" i="10"/>
  <c r="BE36" i="10"/>
  <c r="AM36" i="10"/>
  <c r="C36" i="10"/>
  <c r="BE35" i="10"/>
  <c r="C35" i="10"/>
  <c r="U34" i="10"/>
  <c r="U35" i="10" s="1"/>
  <c r="U36" i="10" s="1"/>
  <c r="U37"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s="1"/>
  <c r="BW35" i="10" s="1"/>
  <c r="BW36" i="10" s="1"/>
  <c r="BW37" i="10" s="1"/>
  <c r="BW38" i="10" s="1"/>
  <c r="BW39" i="10" s="1"/>
  <c r="BW40" i="10" s="1"/>
  <c r="BW41" i="10" s="1"/>
  <c r="CO34" i="10" l="1"/>
  <c r="CO35" i="10" s="1"/>
  <c r="CO36" i="10" s="1"/>
  <c r="CO37" i="10" s="1"/>
</calcChain>
</file>

<file path=xl/sharedStrings.xml><?xml version="1.0" encoding="utf-8"?>
<sst xmlns="http://schemas.openxmlformats.org/spreadsheetml/2006/main" count="1094" uniqueCount="582">
  <si>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</si>
  <si>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</si>
  <si>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</si>
  <si>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</si>
  <si>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</si>
  <si>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</si>
  <si>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</si>
  <si>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</si>
  <si>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</si>
  <si>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</si>
  <si>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</si>
  <si>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</si>
  <si>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</si>
  <si>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</si>
  <si>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</si>
  <si>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</si>
  <si>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</si>
  <si>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</si>
  <si>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</si>
  <si>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</si>
  <si>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</si>
  <si>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</si>
  <si>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</si>
  <si>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</si>
  <si>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</si>
  <si>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</si>
  <si>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</si>
  <si>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</si>
  <si>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</si>
  <si>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</si>
  <si>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</si>
  <si>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</si>
  <si>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</si>
  <si>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</si>
  <si>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</si>
  <si>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</si>
  <si>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</si>
  <si>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</si>
  <si>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</si>
  <si>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</si>
  <si>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</si>
  <si>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</si>
  <si>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</si>
  <si>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</si>
  <si>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</si>
  <si>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</si>
  <si>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</si>
  <si>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</si>
  <si>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</si>
  <si>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</si>
  <si>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</si>
  <si>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</si>
  <si>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</si>
  <si>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</si>
  <si>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</si>
  <si>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</si>
  <si>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</si>
  <si>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</si>
  <si>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</si>
  <si>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</si>
  <si>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</si>
  <si>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</si>
  <si>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</si>
  <si>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</si>
  <si>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</si>
  <si>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</si>
  <si>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</si>
  <si>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</si>
  <si>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</si>
  <si>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</si>
  <si>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</si>
  <si>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</si>
  <si>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</si>
  <si>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</si>
  <si>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</si>
  <si>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</si>
  <si>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</si>
  <si>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</si>
  <si>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</si>
  <si>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</si>
  <si>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</si>
  <si>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</si>
  <si>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</si>
  <si>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</si>
  <si>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</si>
  <si>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</si>
  <si>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</si>
  <si>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</si>
  <si>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</si>
  <si>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</si>
  <si>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</si>
  <si>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</si>
  <si>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</si>
  <si>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</si>
  <si>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直方市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</si>
  <si>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</si>
  <si>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</si>
  <si>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</si>
  <si>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</si>
  <si>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</si>
  <si>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</si>
  <si>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</si>
  <si>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</si>
  <si>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</si>
  <si>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</si>
  <si>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</si>
  <si>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</si>
  <si>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</si>
  <si>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</si>
  <si>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</si>
  <si>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</si>
  <si>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</si>
  <si>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</si>
  <si>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</si>
  <si>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</si>
  <si>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</si>
  <si>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</si>
  <si>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</si>
  <si>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</si>
  <si>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</si>
  <si>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</si>
  <si>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</si>
  <si>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</si>
  <si>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</si>
  <si>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</si>
  <si>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</si>
  <si>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</si>
  <si>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</si>
  <si>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</si>
  <si>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</si>
  <si>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</si>
  <si>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</si>
  <si>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</si>
  <si>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</si>
  <si>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</si>
  <si>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</si>
  <si>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</si>
  <si>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</si>
  <si>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</si>
  <si>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</si>
  <si>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</si>
  <si>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</si>
  <si>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6"/>
  </si>
  <si>
    <t>うち日本人(％)</t>
    <phoneticPr fontId="5"/>
  </si>
  <si>
    <t>-1.1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</si>
  <si>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</si>
  <si>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</si>
  <si>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</si>
  <si>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</si>
  <si>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</si>
  <si>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</si>
  <si>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</si>
  <si>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</si>
  <si>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</si>
  <si>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</si>
  <si>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</si>
  <si>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</si>
  <si>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</si>
  <si>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</si>
  <si>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</si>
  <si>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</si>
  <si>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</si>
  <si>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</si>
  <si>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</si>
  <si>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</si>
  <si>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</si>
  <si>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</si>
  <si>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</si>
  <si>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</si>
  <si>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</si>
  <si>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</si>
  <si>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</si>
  <si>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</si>
  <si>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</si>
  <si>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</si>
  <si>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</si>
  <si>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</si>
  <si>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</si>
  <si>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</si>
  <si>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</si>
  <si>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</si>
  <si>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</si>
  <si>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</si>
  <si>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</si>
  <si>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</si>
  <si>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</si>
  <si>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</si>
  <si>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</si>
  <si>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</si>
  <si>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</si>
  <si>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</si>
  <si>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</si>
  <si>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</si>
  <si>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</si>
  <si>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</si>
  <si>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</si>
  <si>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</si>
  <si>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</si>
  <si>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</si>
  <si>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</si>
  <si>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</si>
  <si>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</si>
  <si>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</si>
  <si>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福岡県直方市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</si>
  <si>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</si>
  <si>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</si>
  <si>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</si>
  <si>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</si>
  <si>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</si>
  <si>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</si>
  <si>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</si>
  <si>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</si>
  <si>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</si>
  <si>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</si>
  <si>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</si>
  <si>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</si>
  <si>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</si>
  <si>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</si>
  <si>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</si>
  <si>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</si>
  <si>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</si>
  <si>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</si>
  <si>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</si>
  <si>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</si>
  <si>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</si>
  <si>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</si>
  <si>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</si>
  <si>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</si>
  <si>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</si>
  <si>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</si>
  <si>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</si>
  <si>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</si>
  <si>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</si>
  <si>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</si>
  <si>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</si>
  <si>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</si>
  <si>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</si>
  <si>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</si>
  <si>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</si>
  <si>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</si>
  <si>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</si>
  <si>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</si>
  <si>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</si>
  <si>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</si>
  <si>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</si>
  <si>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</si>
  <si>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</si>
  <si>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</si>
  <si>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</si>
  <si>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</si>
  <si>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</si>
  <si>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</si>
  <si>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</si>
  <si>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</si>
  <si>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</si>
  <si>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</si>
  <si>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</si>
  <si>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</si>
  <si>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</si>
  <si>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</si>
  <si>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</si>
  <si>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</si>
  <si>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</si>
  <si>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</si>
  <si>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</si>
  <si>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</si>
  <si>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</si>
  <si>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</si>
  <si>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</si>
  <si>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</si>
  <si>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</si>
  <si>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</si>
  <si>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</si>
  <si>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</si>
  <si>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</si>
  <si>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</si>
  <si>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</si>
  <si>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</si>
  <si>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</si>
  <si>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</si>
  <si>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</si>
  <si>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</si>
  <si>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</si>
  <si>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</si>
  <si>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</si>
  <si>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</si>
  <si>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</si>
  <si>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</si>
  <si>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</si>
  <si>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</si>
  <si>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</si>
  <si>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</si>
  <si>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</si>
  <si>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</si>
  <si>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</si>
  <si>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</si>
  <si>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</si>
  <si>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</si>
  <si>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</si>
  <si>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</si>
  <si>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</si>
  <si>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</si>
  <si>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</si>
  <si>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</si>
  <si>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</si>
  <si>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</si>
  <si>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</si>
  <si>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</si>
  <si>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</si>
  <si>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</si>
  <si>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</si>
  <si>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</si>
  <si>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</si>
  <si>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</si>
  <si>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</si>
  <si>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</si>
  <si>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</si>
  <si>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</si>
  <si>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</si>
  <si>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</si>
  <si>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</si>
  <si>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</si>
  <si>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</si>
  <si>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宅地造成</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</si>
  <si>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</si>
  <si>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</si>
  <si>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</si>
  <si>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</si>
  <si>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</si>
  <si>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</si>
  <si>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</si>
  <si>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</si>
  <si>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</si>
  <si>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</si>
  <si>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</si>
  <si>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</si>
  <si>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</si>
  <si>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</si>
  <si>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</si>
  <si>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</si>
  <si>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</si>
  <si>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</si>
  <si>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</si>
  <si>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</si>
  <si>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</si>
  <si>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</si>
  <si>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</si>
  <si>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</si>
  <si>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</si>
  <si>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</si>
  <si>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</si>
  <si>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</si>
  <si>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</si>
  <si>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</si>
  <si>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福岡県直方市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</si>
  <si>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</si>
  <si>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</si>
  <si>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</si>
  <si>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</si>
  <si>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</si>
  <si>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</si>
  <si>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</si>
  <si>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</si>
  <si>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</si>
  <si>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</si>
  <si>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</si>
  <si>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</si>
  <si>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</si>
  <si>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</si>
  <si>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</si>
  <si>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</si>
  <si>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</si>
  <si>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</si>
  <si>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</si>
  <si>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</si>
  <si>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同和地区住宅資金貸付事業特別会計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</si>
  <si>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</si>
  <si>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</si>
  <si>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</si>
  <si>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</si>
  <si>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</si>
  <si>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</si>
  <si>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</si>
  <si>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</si>
  <si>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</si>
  <si>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</si>
  <si>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</si>
  <si>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</si>
  <si>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</si>
  <si>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</si>
  <si>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</si>
  <si>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介護保険特別会計（介護サービス事業勘定）</t>
    <phoneticPr fontId="5"/>
  </si>
  <si>
    <t>後期高齢者医療特別会計</t>
    <phoneticPr fontId="5"/>
  </si>
  <si>
    <t>水道事業会計</t>
    <phoneticPr fontId="5"/>
  </si>
  <si>
    <t>法適用企業</t>
    <phoneticPr fontId="5"/>
  </si>
  <si>
    <t>下水道事業会計</t>
    <phoneticPr fontId="5"/>
  </si>
  <si>
    <t>上頓野産業団地造成事業特別会計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</si>
  <si>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</si>
  <si>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</si>
  <si>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</si>
  <si>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</si>
  <si>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</si>
  <si>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</si>
  <si>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</si>
  <si>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</si>
  <si>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</si>
  <si>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</si>
  <si>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</si>
  <si>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</si>
  <si>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</si>
  <si>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</si>
  <si>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</si>
  <si>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</si>
  <si>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</si>
  <si>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</si>
  <si>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</si>
  <si>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</si>
  <si>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</si>
  <si>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</si>
  <si>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</si>
  <si>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</si>
  <si>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</si>
  <si>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</si>
  <si>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</si>
  <si>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</si>
  <si>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</si>
  <si>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</si>
  <si>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</si>
  <si>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</si>
  <si>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</si>
  <si>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</si>
  <si>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</si>
  <si>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</si>
  <si>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</si>
  <si>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</si>
  <si>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</si>
  <si>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</si>
  <si>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</si>
  <si>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</si>
  <si>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</si>
  <si>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</si>
  <si>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</si>
  <si>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</si>
  <si>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</si>
  <si>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</si>
  <si>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</si>
  <si>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</si>
  <si>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</si>
  <si>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</si>
  <si>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</si>
  <si>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</si>
  <si>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</si>
  <si>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</si>
  <si>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</si>
  <si>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</si>
  <si>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</si>
  <si>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</si>
  <si>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</si>
  <si>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</si>
  <si>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</si>
  <si>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</si>
  <si>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</si>
  <si>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</si>
  <si>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</si>
  <si>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</si>
  <si>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</si>
  <si>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</si>
  <si>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</si>
  <si>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</si>
  <si>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</si>
  <si>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</si>
  <si>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</si>
  <si>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</si>
  <si>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</si>
  <si>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</si>
  <si>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</si>
  <si>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</si>
  <si>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</si>
  <si>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</si>
  <si>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</si>
  <si>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</si>
  <si>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</si>
  <si>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</si>
  <si>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</si>
  <si>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</si>
  <si>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</si>
  <si>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</si>
  <si>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</si>
  <si>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</si>
  <si>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</si>
  <si>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</si>
  <si>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</si>
  <si>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</si>
  <si>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</si>
  <si>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</si>
  <si>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</si>
  <si>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</si>
  <si>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</si>
  <si>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</si>
  <si>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</si>
  <si>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</si>
  <si>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</si>
  <si>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</si>
  <si>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</si>
  <si>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</si>
  <si>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</si>
  <si>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</si>
  <si>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</si>
  <si>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</si>
  <si>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</si>
  <si>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</si>
  <si>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</si>
  <si>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</si>
  <si>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</si>
  <si>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</si>
  <si>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</si>
  <si>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</si>
  <si>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</si>
  <si>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</si>
  <si>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</si>
  <si>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</si>
  <si>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</si>
  <si>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</si>
  <si>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</si>
  <si>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</si>
  <si>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</si>
  <si>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</si>
  <si>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</si>
  <si>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</si>
  <si>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</si>
  <si>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</si>
  <si>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</si>
  <si>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</si>
  <si>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1.03</t>
  </si>
  <si>
    <t>水道事業会計</t>
  </si>
  <si>
    <t>一般会計</t>
  </si>
  <si>
    <t>下水道事業会計</t>
  </si>
  <si>
    <t>国民健康保険特別会計</t>
  </si>
  <si>
    <t>▲ 0.40</t>
  </si>
  <si>
    <t>介護保険特別会計（保険事業勘定）</t>
  </si>
  <si>
    <t>後期高齢者医療特別会計</t>
  </si>
  <si>
    <t>同和地区住宅資金貸付事業特別会計</t>
  </si>
  <si>
    <t>介護保険特別会計（介護サービス事業勘定）</t>
  </si>
  <si>
    <t>その他会計（赤字）</t>
  </si>
  <si>
    <t>その他会計（黒字）</t>
  </si>
  <si>
    <t>R01</t>
    <phoneticPr fontId="5"/>
  </si>
  <si>
    <t>R02</t>
    <phoneticPr fontId="5"/>
  </si>
  <si>
    <t>R03</t>
    <phoneticPr fontId="5"/>
  </si>
  <si>
    <t>R04</t>
    <phoneticPr fontId="5"/>
  </si>
  <si>
    <t>R05</t>
    <phoneticPr fontId="5"/>
  </si>
  <si>
    <t>直方市・北九州市岡森用水組合（一般会計）</t>
    <rPh sb="15" eb="17">
      <t>イッパン</t>
    </rPh>
    <rPh sb="17" eb="19">
      <t>カイケイ</t>
    </rPh>
    <phoneticPr fontId="30"/>
  </si>
  <si>
    <t>直方・鞍手広域市町村圏事務組合（一般会計）</t>
  </si>
  <si>
    <t>直方・鞍手広域市町村圏事務組合（休日等急患センター事業特別会計）</t>
  </si>
  <si>
    <t>直方・鞍手広域市町村圏事務組合（消防特別会計）</t>
  </si>
  <si>
    <t>福岡県自治振興組合（一般会計）</t>
    <rPh sb="2" eb="3">
      <t>ケン</t>
    </rPh>
    <phoneticPr fontId="30"/>
  </si>
  <si>
    <t>福岡県自治振興組合（公文書館事業特別会計）</t>
    <rPh sb="2" eb="3">
      <t>ケン</t>
    </rPh>
    <rPh sb="10" eb="13">
      <t>コウブンショ</t>
    </rPh>
    <rPh sb="13" eb="14">
      <t>カン</t>
    </rPh>
    <rPh sb="14" eb="16">
      <t>ジギョウ</t>
    </rPh>
    <rPh sb="16" eb="18">
      <t>トクベツ</t>
    </rPh>
    <rPh sb="18" eb="20">
      <t>カイケイ</t>
    </rPh>
    <phoneticPr fontId="30"/>
  </si>
  <si>
    <t>福岡県後期高齢者医療広域連合（一般会計）</t>
  </si>
  <si>
    <t>福岡県後期高齢者医療広域連合（後期高齢者医療特別会計）</t>
    <rPh sb="15" eb="17">
      <t>コウキ</t>
    </rPh>
    <rPh sb="17" eb="20">
      <t>コウレイシャ</t>
    </rPh>
    <rPh sb="20" eb="22">
      <t>イリョウ</t>
    </rPh>
    <rPh sb="22" eb="24">
      <t>トクベツ</t>
    </rPh>
    <rPh sb="24" eb="26">
      <t>カイケイ</t>
    </rPh>
    <phoneticPr fontId="30"/>
  </si>
  <si>
    <t>直方文化青少年協会</t>
    <rPh sb="0" eb="2">
      <t>ノオガタ</t>
    </rPh>
    <rPh sb="2" eb="4">
      <t>ブンカ</t>
    </rPh>
    <rPh sb="4" eb="7">
      <t>セイショウネン</t>
    </rPh>
    <rPh sb="7" eb="9">
      <t>キョウカイ</t>
    </rPh>
    <phoneticPr fontId="39"/>
  </si>
  <si>
    <t>まちづくり直方</t>
    <rPh sb="5" eb="7">
      <t>ノオガタ</t>
    </rPh>
    <phoneticPr fontId="39"/>
  </si>
  <si>
    <t>直方市土地開発公社</t>
    <rPh sb="0" eb="3">
      <t>ノオガタシ</t>
    </rPh>
    <rPh sb="3" eb="5">
      <t>トチ</t>
    </rPh>
    <rPh sb="5" eb="7">
      <t>カイハツ</t>
    </rPh>
    <rPh sb="7" eb="9">
      <t>コウシャ</t>
    </rPh>
    <phoneticPr fontId="39"/>
  </si>
  <si>
    <t>直鞍情報・産業振興協会</t>
    <rPh sb="0" eb="1">
      <t>チョク</t>
    </rPh>
    <rPh sb="2" eb="4">
      <t>ジョウホウ</t>
    </rPh>
    <rPh sb="5" eb="7">
      <t>サンギョウ</t>
    </rPh>
    <rPh sb="7" eb="9">
      <t>シンコウ</t>
    </rPh>
    <rPh sb="9" eb="11">
      <t>キョウカイ</t>
    </rPh>
    <phoneticPr fontId="39"/>
  </si>
  <si>
    <t>-</t>
    <phoneticPr fontId="10"/>
  </si>
  <si>
    <t>-</t>
    <phoneticPr fontId="10"/>
  </si>
  <si>
    <t>直方市ふるさと応援基金</t>
    <phoneticPr fontId="5"/>
  </si>
  <si>
    <t>直方市排水機場等維持管理基金</t>
    <phoneticPr fontId="2"/>
  </si>
  <si>
    <t>直方市庁舎整備基金</t>
    <phoneticPr fontId="2"/>
  </si>
  <si>
    <t>直方市環境整備基金</t>
    <phoneticPr fontId="2"/>
  </si>
  <si>
    <t>直方市立学校基金</t>
    <phoneticPr fontId="2"/>
  </si>
  <si>
    <t>-</t>
    <phoneticPr fontId="2"/>
  </si>
  <si>
    <t>-</t>
    <phoneticPr fontId="2"/>
  </si>
  <si>
    <t>-</t>
    <phoneticPr fontId="2"/>
  </si>
  <si>
    <t>〇</t>
    <phoneticPr fontId="2"/>
  </si>
  <si>
    <t>-</t>
    <phoneticPr fontId="2"/>
  </si>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</sst>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quot;▲ &quot;#,##0;\-"/>
  </numFmts>
  <fonts count="40"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91" fontId="35" fillId="0" borderId="115" xfId="12" applyNumberFormat="1" applyFont="1" applyBorder="1" applyAlignment="1" applyProtection="1">
      <alignment horizontal="right" vertical="center" shrinkToFit="1"/>
      <protection locked="0"/>
    </xf>
    <xf numFmtId="191" fontId="35" fillId="0" borderId="116"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5"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62383</c:v>
                </c:pt>
                <c:pt idx="1">
                  <c:v>63812</c:v>
                </c:pt>
                <c:pt idx="2">
                  <c:v>45945</c:v>
                </c:pt>
                <c:pt idx="3">
                  <c:v>44475</c:v>
                </c:pt>
                <c:pt idx="4">
                  <c:v>45982</c:v>
                </c:pt>
              </c:numCache>
            </c:numRef>
          </c:val>
          <c:smooth val="0"/>
          <c:extLst>
            <c:ext xmlns:c16="http://schemas.microsoft.com/office/drawing/2014/chart" uri="{C3380CC4-5D6E-409C-BE32-E72D297353CC}">
              <c16:uniqueId val="{00000000-CE91-423D-BB32-89A37685763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65194</c:v>
                </c:pt>
                <c:pt idx="1">
                  <c:v>82487</c:v>
                </c:pt>
                <c:pt idx="2">
                  <c:v>69561</c:v>
                </c:pt>
                <c:pt idx="3">
                  <c:v>48586</c:v>
                </c:pt>
                <c:pt idx="4">
                  <c:v>51557</c:v>
                </c:pt>
              </c:numCache>
            </c:numRef>
          </c:val>
          <c:smooth val="0"/>
          <c:extLst>
            <c:ext xmlns:c16="http://schemas.microsoft.com/office/drawing/2014/chart" uri="{C3380CC4-5D6E-409C-BE32-E72D297353CC}">
              <c16:uniqueId val="{00000001-CE91-423D-BB32-89A37685763C}"/>
            </c:ext>
          </c:extLst>
        </c:ser>
        <c:dLbls>
          <c:showLegendKey val="0"/>
          <c:showVal val="0"/>
          <c:showCatName val="0"/>
          <c:showSerName val="0"/>
          <c:showPercent val="0"/>
          <c:showBubbleSize val="0"/>
        </c:dLbls>
        <c:marker val="1"/>
        <c:smooth val="0"/>
        <c:axId val="503587352"/>
        <c:axId val="413774376"/>
      </c:lineChart>
      <c:catAx>
        <c:axId val="5035873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3774376"/>
        <c:crosses val="autoZero"/>
        <c:auto val="1"/>
        <c:lblAlgn val="ctr"/>
        <c:lblOffset val="100"/>
        <c:tickLblSkip val="1"/>
        <c:tickMarkSkip val="1"/>
        <c:noMultiLvlLbl val="0"/>
      </c:catAx>
      <c:valAx>
        <c:axId val="413774376"/>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35873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0.86</c:v>
                </c:pt>
                <c:pt idx="1">
                  <c:v>7.41</c:v>
                </c:pt>
                <c:pt idx="2">
                  <c:v>14.43</c:v>
                </c:pt>
                <c:pt idx="3">
                  <c:v>8.69</c:v>
                </c:pt>
                <c:pt idx="4">
                  <c:v>6.82</c:v>
                </c:pt>
              </c:numCache>
            </c:numRef>
          </c:val>
          <c:extLst>
            <c:ext xmlns:c16="http://schemas.microsoft.com/office/drawing/2014/chart" uri="{C3380CC4-5D6E-409C-BE32-E72D297353CC}">
              <c16:uniqueId val="{00000000-E1A5-4711-889C-E5B3328B6BA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23.57</c:v>
                </c:pt>
                <c:pt idx="1">
                  <c:v>22.68</c:v>
                </c:pt>
                <c:pt idx="2">
                  <c:v>22.4</c:v>
                </c:pt>
                <c:pt idx="3">
                  <c:v>34.369999999999997</c:v>
                </c:pt>
                <c:pt idx="4">
                  <c:v>33.880000000000003</c:v>
                </c:pt>
              </c:numCache>
            </c:numRef>
          </c:val>
          <c:extLst>
            <c:ext xmlns:c16="http://schemas.microsoft.com/office/drawing/2014/chart" uri="{C3380CC4-5D6E-409C-BE32-E72D297353CC}">
              <c16:uniqueId val="{00000001-E1A5-4711-889C-E5B3328B6BA7}"/>
            </c:ext>
          </c:extLst>
        </c:ser>
        <c:dLbls>
          <c:showLegendKey val="0"/>
          <c:showVal val="0"/>
          <c:showCatName val="0"/>
          <c:showSerName val="0"/>
          <c:showPercent val="0"/>
          <c:showBubbleSize val="0"/>
        </c:dLbls>
        <c:gapWidth val="250"/>
        <c:overlap val="100"/>
        <c:axId val="507438064"/>
        <c:axId val="5074384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0.77</c:v>
                </c:pt>
                <c:pt idx="1">
                  <c:v>6.62</c:v>
                </c:pt>
                <c:pt idx="2">
                  <c:v>7.2</c:v>
                </c:pt>
                <c:pt idx="3">
                  <c:v>5.37</c:v>
                </c:pt>
                <c:pt idx="4">
                  <c:v>-1.03</c:v>
                </c:pt>
              </c:numCache>
            </c:numRef>
          </c:val>
          <c:smooth val="0"/>
          <c:extLst>
            <c:ext xmlns:c16="http://schemas.microsoft.com/office/drawing/2014/chart" uri="{C3380CC4-5D6E-409C-BE32-E72D297353CC}">
              <c16:uniqueId val="{00000002-E1A5-4711-889C-E5B3328B6BA7}"/>
            </c:ext>
          </c:extLst>
        </c:ser>
        <c:dLbls>
          <c:showLegendKey val="0"/>
          <c:showVal val="0"/>
          <c:showCatName val="0"/>
          <c:showSerName val="0"/>
          <c:showPercent val="0"/>
          <c:showBubbleSize val="0"/>
        </c:dLbls>
        <c:marker val="1"/>
        <c:smooth val="0"/>
        <c:axId val="507438064"/>
        <c:axId val="507438448"/>
      </c:lineChart>
      <c:catAx>
        <c:axId val="507438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7438448"/>
        <c:crosses val="autoZero"/>
        <c:auto val="1"/>
        <c:lblAlgn val="ctr"/>
        <c:lblOffset val="100"/>
        <c:tickLblSkip val="1"/>
        <c:tickMarkSkip val="1"/>
        <c:noMultiLvlLbl val="0"/>
      </c:catAx>
      <c:valAx>
        <c:axId val="507438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7438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3C6D-4512-AD73-20B2ECE3482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C6D-4512-AD73-20B2ECE34828}"/>
            </c:ext>
          </c:extLst>
        </c:ser>
        <c:ser>
          <c:idx val="2"/>
          <c:order val="2"/>
          <c:tx>
            <c:strRef>
              <c:f>データシート!$A$29</c:f>
              <c:strCache>
                <c:ptCount val="1"/>
                <c:pt idx="0">
                  <c:v>介護保険特別会計（介護サービス事業勘定）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2-3C6D-4512-AD73-20B2ECE34828}"/>
            </c:ext>
          </c:extLst>
        </c:ser>
        <c:ser>
          <c:idx val="3"/>
          <c:order val="3"/>
          <c:tx>
            <c:strRef>
              <c:f>データシート!$A$30</c:f>
              <c:strCache>
                <c:ptCount val="1"/>
                <c:pt idx="0">
                  <c:v>同和地区住宅資金貸付事業特別会計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0.03</c:v>
                </c:pt>
                <c:pt idx="2">
                  <c:v>#N/A</c:v>
                </c:pt>
                <c:pt idx="3">
                  <c:v>0.09</c:v>
                </c:pt>
                <c:pt idx="4">
                  <c:v>#N/A</c:v>
                </c:pt>
                <c:pt idx="5">
                  <c:v>0.02</c:v>
                </c:pt>
                <c:pt idx="6">
                  <c:v>#N/A</c:v>
                </c:pt>
                <c:pt idx="7">
                  <c:v>0.11</c:v>
                </c:pt>
                <c:pt idx="8">
                  <c:v>#N/A</c:v>
                </c:pt>
                <c:pt idx="9">
                  <c:v>0.09</c:v>
                </c:pt>
              </c:numCache>
            </c:numRef>
          </c:val>
          <c:extLst>
            <c:ext xmlns:c16="http://schemas.microsoft.com/office/drawing/2014/chart" uri="{C3380CC4-5D6E-409C-BE32-E72D297353CC}">
              <c16:uniqueId val="{00000003-3C6D-4512-AD73-20B2ECE3482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0.16</c:v>
                </c:pt>
                <c:pt idx="2">
                  <c:v>#N/A</c:v>
                </c:pt>
                <c:pt idx="3">
                  <c:v>0.17</c:v>
                </c:pt>
                <c:pt idx="4">
                  <c:v>#N/A</c:v>
                </c:pt>
                <c:pt idx="5">
                  <c:v>0.17</c:v>
                </c:pt>
                <c:pt idx="6">
                  <c:v>#N/A</c:v>
                </c:pt>
                <c:pt idx="7">
                  <c:v>0.17</c:v>
                </c:pt>
                <c:pt idx="8">
                  <c:v>#N/A</c:v>
                </c:pt>
                <c:pt idx="9">
                  <c:v>0.18</c:v>
                </c:pt>
              </c:numCache>
            </c:numRef>
          </c:val>
          <c:extLst>
            <c:ext xmlns:c16="http://schemas.microsoft.com/office/drawing/2014/chart" uri="{C3380CC4-5D6E-409C-BE32-E72D297353CC}">
              <c16:uniqueId val="{00000004-3C6D-4512-AD73-20B2ECE34828}"/>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1.64</c:v>
                </c:pt>
                <c:pt idx="2">
                  <c:v>#N/A</c:v>
                </c:pt>
                <c:pt idx="3">
                  <c:v>2.1800000000000002</c:v>
                </c:pt>
                <c:pt idx="4">
                  <c:v>#N/A</c:v>
                </c:pt>
                <c:pt idx="5">
                  <c:v>1.76</c:v>
                </c:pt>
                <c:pt idx="6">
                  <c:v>#N/A</c:v>
                </c:pt>
                <c:pt idx="7">
                  <c:v>2.23</c:v>
                </c:pt>
                <c:pt idx="8">
                  <c:v>#N/A</c:v>
                </c:pt>
                <c:pt idx="9">
                  <c:v>0.54</c:v>
                </c:pt>
              </c:numCache>
            </c:numRef>
          </c:val>
          <c:extLst>
            <c:ext xmlns:c16="http://schemas.microsoft.com/office/drawing/2014/chart" uri="{C3380CC4-5D6E-409C-BE32-E72D297353CC}">
              <c16:uniqueId val="{00000005-3C6D-4512-AD73-20B2ECE34828}"/>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0.4</c:v>
                </c:pt>
                <c:pt idx="1">
                  <c:v>#N/A</c:v>
                </c:pt>
                <c:pt idx="2">
                  <c:v>#N/A</c:v>
                </c:pt>
                <c:pt idx="3">
                  <c:v>1.32</c:v>
                </c:pt>
                <c:pt idx="4">
                  <c:v>#N/A</c:v>
                </c:pt>
                <c:pt idx="5">
                  <c:v>1.69</c:v>
                </c:pt>
                <c:pt idx="6">
                  <c:v>#N/A</c:v>
                </c:pt>
                <c:pt idx="7">
                  <c:v>1.31</c:v>
                </c:pt>
                <c:pt idx="8">
                  <c:v>#N/A</c:v>
                </c:pt>
                <c:pt idx="9">
                  <c:v>1.34</c:v>
                </c:pt>
              </c:numCache>
            </c:numRef>
          </c:val>
          <c:extLst>
            <c:ext xmlns:c16="http://schemas.microsoft.com/office/drawing/2014/chart" uri="{C3380CC4-5D6E-409C-BE32-E72D297353CC}">
              <c16:uniqueId val="{00000006-3C6D-4512-AD73-20B2ECE34828}"/>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0.8</c:v>
                </c:pt>
                <c:pt idx="2">
                  <c:v>#N/A</c:v>
                </c:pt>
                <c:pt idx="3">
                  <c:v>0.88</c:v>
                </c:pt>
                <c:pt idx="4">
                  <c:v>#N/A</c:v>
                </c:pt>
                <c:pt idx="5">
                  <c:v>0.98</c:v>
                </c:pt>
                <c:pt idx="6">
                  <c:v>#N/A</c:v>
                </c:pt>
                <c:pt idx="7">
                  <c:v>1.35</c:v>
                </c:pt>
                <c:pt idx="8">
                  <c:v>#N/A</c:v>
                </c:pt>
                <c:pt idx="9">
                  <c:v>1.89</c:v>
                </c:pt>
              </c:numCache>
            </c:numRef>
          </c:val>
          <c:extLst>
            <c:ext xmlns:c16="http://schemas.microsoft.com/office/drawing/2014/chart" uri="{C3380CC4-5D6E-409C-BE32-E72D297353CC}">
              <c16:uniqueId val="{00000007-3C6D-4512-AD73-20B2ECE3482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0.82</c:v>
                </c:pt>
                <c:pt idx="2">
                  <c:v>#N/A</c:v>
                </c:pt>
                <c:pt idx="3">
                  <c:v>7.32</c:v>
                </c:pt>
                <c:pt idx="4">
                  <c:v>#N/A</c:v>
                </c:pt>
                <c:pt idx="5">
                  <c:v>14.39</c:v>
                </c:pt>
                <c:pt idx="6">
                  <c:v>#N/A</c:v>
                </c:pt>
                <c:pt idx="7">
                  <c:v>8.57</c:v>
                </c:pt>
                <c:pt idx="8">
                  <c:v>#N/A</c:v>
                </c:pt>
                <c:pt idx="9">
                  <c:v>6.72</c:v>
                </c:pt>
              </c:numCache>
            </c:numRef>
          </c:val>
          <c:extLst>
            <c:ext xmlns:c16="http://schemas.microsoft.com/office/drawing/2014/chart" uri="{C3380CC4-5D6E-409C-BE32-E72D297353CC}">
              <c16:uniqueId val="{00000008-3C6D-4512-AD73-20B2ECE3482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14.8</c:v>
                </c:pt>
                <c:pt idx="2">
                  <c:v>#N/A</c:v>
                </c:pt>
                <c:pt idx="3">
                  <c:v>14.53</c:v>
                </c:pt>
                <c:pt idx="4">
                  <c:v>#N/A</c:v>
                </c:pt>
                <c:pt idx="5">
                  <c:v>13.83</c:v>
                </c:pt>
                <c:pt idx="6">
                  <c:v>#N/A</c:v>
                </c:pt>
                <c:pt idx="7">
                  <c:v>12.76</c:v>
                </c:pt>
                <c:pt idx="8">
                  <c:v>#N/A</c:v>
                </c:pt>
                <c:pt idx="9">
                  <c:v>10.71</c:v>
                </c:pt>
              </c:numCache>
            </c:numRef>
          </c:val>
          <c:extLst>
            <c:ext xmlns:c16="http://schemas.microsoft.com/office/drawing/2014/chart" uri="{C3380CC4-5D6E-409C-BE32-E72D297353CC}">
              <c16:uniqueId val="{00000009-3C6D-4512-AD73-20B2ECE34828}"/>
            </c:ext>
          </c:extLst>
        </c:ser>
        <c:dLbls>
          <c:showLegendKey val="0"/>
          <c:showVal val="0"/>
          <c:showCatName val="0"/>
          <c:showSerName val="0"/>
          <c:showPercent val="0"/>
          <c:showBubbleSize val="0"/>
        </c:dLbls>
        <c:gapWidth val="150"/>
        <c:overlap val="100"/>
        <c:axId val="513215576"/>
        <c:axId val="513215960"/>
      </c:barChart>
      <c:catAx>
        <c:axId val="513215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3215960"/>
        <c:crosses val="autoZero"/>
        <c:auto val="1"/>
        <c:lblAlgn val="ctr"/>
        <c:lblOffset val="100"/>
        <c:tickLblSkip val="1"/>
        <c:tickMarkSkip val="1"/>
        <c:noMultiLvlLbl val="0"/>
      </c:catAx>
      <c:valAx>
        <c:axId val="513215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32155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1961</c:v>
                </c:pt>
                <c:pt idx="5">
                  <c:v>1926</c:v>
                </c:pt>
                <c:pt idx="8">
                  <c:v>1906</c:v>
                </c:pt>
                <c:pt idx="11">
                  <c:v>1860</c:v>
                </c:pt>
                <c:pt idx="14">
                  <c:v>1812</c:v>
                </c:pt>
              </c:numCache>
            </c:numRef>
          </c:val>
          <c:extLst>
            <c:ext xmlns:c16="http://schemas.microsoft.com/office/drawing/2014/chart" uri="{C3380CC4-5D6E-409C-BE32-E72D297353CC}">
              <c16:uniqueId val="{00000000-4C90-46D2-8325-B32421687A7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C90-46D2-8325-B32421687A7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4C90-46D2-8325-B32421687A7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C90-46D2-8325-B32421687A7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704</c:v>
                </c:pt>
                <c:pt idx="3">
                  <c:v>731</c:v>
                </c:pt>
                <c:pt idx="6">
                  <c:v>715</c:v>
                </c:pt>
                <c:pt idx="9">
                  <c:v>718</c:v>
                </c:pt>
                <c:pt idx="12">
                  <c:v>636</c:v>
                </c:pt>
              </c:numCache>
            </c:numRef>
          </c:val>
          <c:extLst>
            <c:ext xmlns:c16="http://schemas.microsoft.com/office/drawing/2014/chart" uri="{C3380CC4-5D6E-409C-BE32-E72D297353CC}">
              <c16:uniqueId val="{00000004-4C90-46D2-8325-B32421687A7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C90-46D2-8325-B32421687A7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C90-46D2-8325-B32421687A7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1857</c:v>
                </c:pt>
                <c:pt idx="3">
                  <c:v>1914</c:v>
                </c:pt>
                <c:pt idx="6">
                  <c:v>1970</c:v>
                </c:pt>
                <c:pt idx="9">
                  <c:v>1982</c:v>
                </c:pt>
                <c:pt idx="12">
                  <c:v>2088</c:v>
                </c:pt>
              </c:numCache>
            </c:numRef>
          </c:val>
          <c:extLst>
            <c:ext xmlns:c16="http://schemas.microsoft.com/office/drawing/2014/chart" uri="{C3380CC4-5D6E-409C-BE32-E72D297353CC}">
              <c16:uniqueId val="{00000007-4C90-46D2-8325-B32421687A76}"/>
            </c:ext>
          </c:extLst>
        </c:ser>
        <c:dLbls>
          <c:showLegendKey val="0"/>
          <c:showVal val="0"/>
          <c:showCatName val="0"/>
          <c:showSerName val="0"/>
          <c:showPercent val="0"/>
          <c:showBubbleSize val="0"/>
        </c:dLbls>
        <c:gapWidth val="100"/>
        <c:overlap val="100"/>
        <c:axId val="503909328"/>
        <c:axId val="5096351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601</c:v>
                </c:pt>
                <c:pt idx="2">
                  <c:v>#N/A</c:v>
                </c:pt>
                <c:pt idx="3">
                  <c:v>#N/A</c:v>
                </c:pt>
                <c:pt idx="4">
                  <c:v>720</c:v>
                </c:pt>
                <c:pt idx="5">
                  <c:v>#N/A</c:v>
                </c:pt>
                <c:pt idx="6">
                  <c:v>#N/A</c:v>
                </c:pt>
                <c:pt idx="7">
                  <c:v>780</c:v>
                </c:pt>
                <c:pt idx="8">
                  <c:v>#N/A</c:v>
                </c:pt>
                <c:pt idx="9">
                  <c:v>#N/A</c:v>
                </c:pt>
                <c:pt idx="10">
                  <c:v>841</c:v>
                </c:pt>
                <c:pt idx="11">
                  <c:v>#N/A</c:v>
                </c:pt>
                <c:pt idx="12">
                  <c:v>#N/A</c:v>
                </c:pt>
                <c:pt idx="13">
                  <c:v>913</c:v>
                </c:pt>
                <c:pt idx="14">
                  <c:v>#N/A</c:v>
                </c:pt>
              </c:numCache>
            </c:numRef>
          </c:val>
          <c:smooth val="0"/>
          <c:extLst>
            <c:ext xmlns:c16="http://schemas.microsoft.com/office/drawing/2014/chart" uri="{C3380CC4-5D6E-409C-BE32-E72D297353CC}">
              <c16:uniqueId val="{00000008-4C90-46D2-8325-B32421687A76}"/>
            </c:ext>
          </c:extLst>
        </c:ser>
        <c:dLbls>
          <c:showLegendKey val="0"/>
          <c:showVal val="0"/>
          <c:showCatName val="0"/>
          <c:showSerName val="0"/>
          <c:showPercent val="0"/>
          <c:showBubbleSize val="0"/>
        </c:dLbls>
        <c:marker val="1"/>
        <c:smooth val="0"/>
        <c:axId val="503909328"/>
        <c:axId val="509635144"/>
      </c:lineChart>
      <c:catAx>
        <c:axId val="503909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9635144"/>
        <c:crosses val="autoZero"/>
        <c:auto val="1"/>
        <c:lblAlgn val="ctr"/>
        <c:lblOffset val="100"/>
        <c:tickLblSkip val="1"/>
        <c:tickMarkSkip val="1"/>
        <c:noMultiLvlLbl val="0"/>
      </c:catAx>
      <c:valAx>
        <c:axId val="5096351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3909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19361</c:v>
                </c:pt>
                <c:pt idx="5">
                  <c:v>20034</c:v>
                </c:pt>
                <c:pt idx="8">
                  <c:v>19738</c:v>
                </c:pt>
                <c:pt idx="11">
                  <c:v>19200</c:v>
                </c:pt>
                <c:pt idx="14">
                  <c:v>19069</c:v>
                </c:pt>
              </c:numCache>
            </c:numRef>
          </c:val>
          <c:extLst>
            <c:ext xmlns:c16="http://schemas.microsoft.com/office/drawing/2014/chart" uri="{C3380CC4-5D6E-409C-BE32-E72D297353CC}">
              <c16:uniqueId val="{00000000-D96B-46D9-A487-34CB9401A55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5252</c:v>
                </c:pt>
                <c:pt idx="5">
                  <c:v>5453</c:v>
                </c:pt>
                <c:pt idx="8">
                  <c:v>5318</c:v>
                </c:pt>
                <c:pt idx="11">
                  <c:v>5327</c:v>
                </c:pt>
                <c:pt idx="14">
                  <c:v>5410</c:v>
                </c:pt>
              </c:numCache>
            </c:numRef>
          </c:val>
          <c:extLst>
            <c:ext xmlns:c16="http://schemas.microsoft.com/office/drawing/2014/chart" uri="{C3380CC4-5D6E-409C-BE32-E72D297353CC}">
              <c16:uniqueId val="{00000001-D96B-46D9-A487-34CB9401A55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4881</c:v>
                </c:pt>
                <c:pt idx="5">
                  <c:v>4779</c:v>
                </c:pt>
                <c:pt idx="8">
                  <c:v>5005</c:v>
                </c:pt>
                <c:pt idx="11">
                  <c:v>6788</c:v>
                </c:pt>
                <c:pt idx="14">
                  <c:v>7324</c:v>
                </c:pt>
              </c:numCache>
            </c:numRef>
          </c:val>
          <c:extLst>
            <c:ext xmlns:c16="http://schemas.microsoft.com/office/drawing/2014/chart" uri="{C3380CC4-5D6E-409C-BE32-E72D297353CC}">
              <c16:uniqueId val="{00000002-D96B-46D9-A487-34CB9401A55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96B-46D9-A487-34CB9401A55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96B-46D9-A487-34CB9401A55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96B-46D9-A487-34CB9401A55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2523</c:v>
                </c:pt>
                <c:pt idx="3">
                  <c:v>2515</c:v>
                </c:pt>
                <c:pt idx="6">
                  <c:v>2441</c:v>
                </c:pt>
                <c:pt idx="9">
                  <c:v>2563</c:v>
                </c:pt>
                <c:pt idx="12">
                  <c:v>2699</c:v>
                </c:pt>
              </c:numCache>
            </c:numRef>
          </c:val>
          <c:extLst>
            <c:ext xmlns:c16="http://schemas.microsoft.com/office/drawing/2014/chart" uri="{C3380CC4-5D6E-409C-BE32-E72D297353CC}">
              <c16:uniqueId val="{00000006-D96B-46D9-A487-34CB9401A55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D96B-46D9-A487-34CB9401A55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11119</c:v>
                </c:pt>
                <c:pt idx="3">
                  <c:v>10960</c:v>
                </c:pt>
                <c:pt idx="6">
                  <c:v>10630</c:v>
                </c:pt>
                <c:pt idx="9">
                  <c:v>10433</c:v>
                </c:pt>
                <c:pt idx="12">
                  <c:v>9626</c:v>
                </c:pt>
              </c:numCache>
            </c:numRef>
          </c:val>
          <c:extLst>
            <c:ext xmlns:c16="http://schemas.microsoft.com/office/drawing/2014/chart" uri="{C3380CC4-5D6E-409C-BE32-E72D297353CC}">
              <c16:uniqueId val="{00000008-D96B-46D9-A487-34CB9401A55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418</c:v>
                </c:pt>
                <c:pt idx="3">
                  <c:v>391</c:v>
                </c:pt>
                <c:pt idx="6">
                  <c:v>391</c:v>
                </c:pt>
                <c:pt idx="9">
                  <c:v>271</c:v>
                </c:pt>
                <c:pt idx="12">
                  <c:v>271</c:v>
                </c:pt>
              </c:numCache>
            </c:numRef>
          </c:val>
          <c:extLst>
            <c:ext xmlns:c16="http://schemas.microsoft.com/office/drawing/2014/chart" uri="{C3380CC4-5D6E-409C-BE32-E72D297353CC}">
              <c16:uniqueId val="{00000009-D96B-46D9-A487-34CB9401A55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21777</c:v>
                </c:pt>
                <c:pt idx="3">
                  <c:v>23509</c:v>
                </c:pt>
                <c:pt idx="6">
                  <c:v>24206</c:v>
                </c:pt>
                <c:pt idx="9">
                  <c:v>23952</c:v>
                </c:pt>
                <c:pt idx="12">
                  <c:v>23624</c:v>
                </c:pt>
              </c:numCache>
            </c:numRef>
          </c:val>
          <c:extLst>
            <c:ext xmlns:c16="http://schemas.microsoft.com/office/drawing/2014/chart" uri="{C3380CC4-5D6E-409C-BE32-E72D297353CC}">
              <c16:uniqueId val="{0000000A-D96B-46D9-A487-34CB9401A552}"/>
            </c:ext>
          </c:extLst>
        </c:ser>
        <c:dLbls>
          <c:showLegendKey val="0"/>
          <c:showVal val="0"/>
          <c:showCatName val="0"/>
          <c:showSerName val="0"/>
          <c:showPercent val="0"/>
          <c:showBubbleSize val="0"/>
        </c:dLbls>
        <c:gapWidth val="100"/>
        <c:overlap val="100"/>
        <c:axId val="509621968"/>
        <c:axId val="5016405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6343</c:v>
                </c:pt>
                <c:pt idx="2">
                  <c:v>#N/A</c:v>
                </c:pt>
                <c:pt idx="3">
                  <c:v>#N/A</c:v>
                </c:pt>
                <c:pt idx="4">
                  <c:v>7109</c:v>
                </c:pt>
                <c:pt idx="5">
                  <c:v>#N/A</c:v>
                </c:pt>
                <c:pt idx="6">
                  <c:v>#N/A</c:v>
                </c:pt>
                <c:pt idx="7">
                  <c:v>7608</c:v>
                </c:pt>
                <c:pt idx="8">
                  <c:v>#N/A</c:v>
                </c:pt>
                <c:pt idx="9">
                  <c:v>#N/A</c:v>
                </c:pt>
                <c:pt idx="10">
                  <c:v>5903</c:v>
                </c:pt>
                <c:pt idx="11">
                  <c:v>#N/A</c:v>
                </c:pt>
                <c:pt idx="12">
                  <c:v>#N/A</c:v>
                </c:pt>
                <c:pt idx="13">
                  <c:v>4416</c:v>
                </c:pt>
                <c:pt idx="14">
                  <c:v>#N/A</c:v>
                </c:pt>
              </c:numCache>
            </c:numRef>
          </c:val>
          <c:smooth val="0"/>
          <c:extLst>
            <c:ext xmlns:c16="http://schemas.microsoft.com/office/drawing/2014/chart" uri="{C3380CC4-5D6E-409C-BE32-E72D297353CC}">
              <c16:uniqueId val="{0000000B-D96B-46D9-A487-34CB9401A552}"/>
            </c:ext>
          </c:extLst>
        </c:ser>
        <c:dLbls>
          <c:showLegendKey val="0"/>
          <c:showVal val="0"/>
          <c:showCatName val="0"/>
          <c:showSerName val="0"/>
          <c:showPercent val="0"/>
          <c:showBubbleSize val="0"/>
        </c:dLbls>
        <c:marker val="1"/>
        <c:smooth val="0"/>
        <c:axId val="509621968"/>
        <c:axId val="501640552"/>
      </c:lineChart>
      <c:catAx>
        <c:axId val="509621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1640552"/>
        <c:crosses val="autoZero"/>
        <c:auto val="1"/>
        <c:lblAlgn val="ctr"/>
        <c:lblOffset val="100"/>
        <c:tickLblSkip val="1"/>
        <c:tickMarkSkip val="1"/>
        <c:noMultiLvlLbl val="0"/>
      </c:catAx>
      <c:valAx>
        <c:axId val="501640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9621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3108</c:v>
                </c:pt>
                <c:pt idx="1">
                  <c:v>4660</c:v>
                </c:pt>
                <c:pt idx="2">
                  <c:v>4740</c:v>
                </c:pt>
              </c:numCache>
            </c:numRef>
          </c:val>
          <c:extLst>
            <c:ext xmlns:c16="http://schemas.microsoft.com/office/drawing/2014/chart" uri="{C3380CC4-5D6E-409C-BE32-E72D297353CC}">
              <c16:uniqueId val="{00000000-2467-4965-A0A6-385F514DE03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227</c:v>
                </c:pt>
                <c:pt idx="1">
                  <c:v>227</c:v>
                </c:pt>
                <c:pt idx="2">
                  <c:v>289</c:v>
                </c:pt>
              </c:numCache>
            </c:numRef>
          </c:val>
          <c:extLst>
            <c:ext xmlns:c16="http://schemas.microsoft.com/office/drawing/2014/chart" uri="{C3380CC4-5D6E-409C-BE32-E72D297353CC}">
              <c16:uniqueId val="{00000001-2467-4965-A0A6-385F514DE03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1676</c:v>
                </c:pt>
                <c:pt idx="1">
                  <c:v>1914</c:v>
                </c:pt>
                <c:pt idx="2">
                  <c:v>2318</c:v>
                </c:pt>
              </c:numCache>
            </c:numRef>
          </c:val>
          <c:extLst>
            <c:ext xmlns:c16="http://schemas.microsoft.com/office/drawing/2014/chart" uri="{C3380CC4-5D6E-409C-BE32-E72D297353CC}">
              <c16:uniqueId val="{00000002-2467-4965-A0A6-385F514DE035}"/>
            </c:ext>
          </c:extLst>
        </c:ser>
        <c:dLbls>
          <c:showLegendKey val="0"/>
          <c:showVal val="0"/>
          <c:showCatName val="0"/>
          <c:showSerName val="0"/>
          <c:showPercent val="0"/>
          <c:showBubbleSize val="0"/>
        </c:dLbls>
        <c:gapWidth val="120"/>
        <c:overlap val="100"/>
        <c:axId val="513203288"/>
        <c:axId val="512689656"/>
      </c:barChart>
      <c:catAx>
        <c:axId val="513203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12689656"/>
        <c:crosses val="autoZero"/>
        <c:auto val="1"/>
        <c:lblAlgn val="ctr"/>
        <c:lblOffset val="100"/>
        <c:tickLblSkip val="1"/>
        <c:tickMarkSkip val="1"/>
        <c:noMultiLvlLbl val="0"/>
      </c:catAx>
      <c:valAx>
        <c:axId val="5126896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13203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福岡県直方市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55,164
54,428
61.76
31,331,027
30,238,308
954,464
13,991,631
23,623,812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人口の減少や全国平均を上回る高齢化率（令和</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5</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年度末</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33.41</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％）に加え、市内に中心となる産業がないこと等により、本市の財政力指数は</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0.55</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と類似団体と比較しても低い水準が続いている。</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財政基盤強化のため雇用を創出し、移住・定住を促進させることで、地方税等の自主財源確保に努めるとともに、地方債発行の抑制による公債費削減等、歳出の見直しを行うことで、行政の効率化に努め、財政の健全化を図る。</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115358</xdr:rowOff>
    </xdr:from>
    <xdr:to>
      <xdr:col>23</xdr:col>
      <xdr:colOff>133350</xdr:colOff>
      <xdr:row>43</xdr:row>
      <xdr:rowOff>115358</xdr:rowOff>
    </xdr:to>
    <xdr:cxnSp macro="">
      <xdr:nvCxnSpPr>
        <xdr:cNvPr id="69" name="直線コネクタ 68"/>
        <xdr:cNvCxnSpPr/>
      </xdr:nvCxnSpPr>
      <xdr:spPr>
        <a:xfrm>
          <a:off x="4114800" y="74877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115358</xdr:rowOff>
    </xdr:to>
    <xdr:cxnSp macro="">
      <xdr:nvCxnSpPr>
        <xdr:cNvPr id="72" name="直線コネクタ 71"/>
        <xdr:cNvCxnSpPr/>
      </xdr:nvCxnSpPr>
      <xdr:spPr>
        <a:xfrm>
          <a:off x="3225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5" name="直線コネクタ 74"/>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8" name="直線コネクタ 77"/>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5292</xdr:rowOff>
    </xdr:from>
    <xdr:to>
      <xdr:col>11</xdr:col>
      <xdr:colOff>82550</xdr:colOff>
      <xdr:row>41</xdr:row>
      <xdr:rowOff>106892</xdr:rowOff>
    </xdr:to>
    <xdr:sp macro="" textlink="">
      <xdr:nvSpPr>
        <xdr:cNvPr id="79" name="フローチャート: 判断 78"/>
        <xdr:cNvSpPr/>
      </xdr:nvSpPr>
      <xdr:spPr>
        <a:xfrm>
          <a:off x="2286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117069</xdr:rowOff>
    </xdr:from>
    <xdr:ext cx="762000" cy="259045"/>
    <xdr:sp macro="" textlink="">
      <xdr:nvSpPr>
        <xdr:cNvPr id="80" name="テキスト ボックス 79"/>
        <xdr:cNvSpPr txBox="1"/>
      </xdr:nvSpPr>
      <xdr:spPr>
        <a:xfrm>
          <a:off x="1955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82" name="テキスト ボックス 81"/>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64558</xdr:rowOff>
    </xdr:from>
    <xdr:to>
      <xdr:col>23</xdr:col>
      <xdr:colOff>184150</xdr:colOff>
      <xdr:row>43</xdr:row>
      <xdr:rowOff>166158</xdr:rowOff>
    </xdr:to>
    <xdr:sp macro="" textlink="">
      <xdr:nvSpPr>
        <xdr:cNvPr id="88" name="楕円 87"/>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36635</xdr:rowOff>
    </xdr:from>
    <xdr:ext cx="762000" cy="259045"/>
    <xdr:sp macro="" textlink="">
      <xdr:nvSpPr>
        <xdr:cNvPr id="89" name="財政力該当値テキスト"/>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64558</xdr:rowOff>
    </xdr:from>
    <xdr:to>
      <xdr:col>19</xdr:col>
      <xdr:colOff>184150</xdr:colOff>
      <xdr:row>43</xdr:row>
      <xdr:rowOff>166158</xdr:rowOff>
    </xdr:to>
    <xdr:sp macro="" textlink="">
      <xdr:nvSpPr>
        <xdr:cNvPr id="90" name="楕円 89"/>
        <xdr:cNvSpPr/>
      </xdr:nvSpPr>
      <xdr:spPr>
        <a:xfrm>
          <a:off x="4064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150935</xdr:rowOff>
    </xdr:from>
    <xdr:ext cx="736600" cy="259045"/>
    <xdr:sp macro="" textlink="">
      <xdr:nvSpPr>
        <xdr:cNvPr id="91" name="テキスト ボックス 90"/>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2" name="楕円 91"/>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3" name="テキスト ボックス 92"/>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4" name="楕円 93"/>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5" name="テキスト ボックス 94"/>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6" name="楕円 95"/>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7" name="テキスト ボックス 96"/>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年度は臨時財政対策債</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減少</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及び公債費の増加等</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により、経常収支は</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8.3</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ポイント悪化した。歳出のうち扶助費に関しては、障がい、児童、高齢者等、全般的に年々増大している。また、大型の建設事業</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を行っている</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ことにより</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公債費</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増加</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見込み</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であるため、税収等の経常的一般財源の確保、ＤＸの推進等よる事務の効率化に努め、経常経費の削減を図る。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124206</xdr:rowOff>
    </xdr:from>
    <xdr:to>
      <xdr:col>23</xdr:col>
      <xdr:colOff>133350</xdr:colOff>
      <xdr:row>64</xdr:row>
      <xdr:rowOff>10414</xdr:rowOff>
    </xdr:to>
    <xdr:cxnSp macro="">
      <xdr:nvCxnSpPr>
        <xdr:cNvPr id="130" name="直線コネクタ 129"/>
        <xdr:cNvCxnSpPr/>
      </xdr:nvCxnSpPr>
      <xdr:spPr>
        <a:xfrm>
          <a:off x="4114800" y="10582656"/>
          <a:ext cx="838200" cy="40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63263</xdr:rowOff>
    </xdr:from>
    <xdr:ext cx="762000" cy="259045"/>
    <xdr:sp macro="" textlink="">
      <xdr:nvSpPr>
        <xdr:cNvPr id="131" name="財政構造の弾力性平均値テキスト"/>
        <xdr:cNvSpPr txBox="1"/>
      </xdr:nvSpPr>
      <xdr:spPr>
        <a:xfrm>
          <a:off x="5041900" y="1052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155702</xdr:rowOff>
    </xdr:from>
    <xdr:to>
      <xdr:col>19</xdr:col>
      <xdr:colOff>133350</xdr:colOff>
      <xdr:row>61</xdr:row>
      <xdr:rowOff>124206</xdr:rowOff>
    </xdr:to>
    <xdr:cxnSp macro="">
      <xdr:nvCxnSpPr>
        <xdr:cNvPr id="133" name="直線コネクタ 132"/>
        <xdr:cNvCxnSpPr/>
      </xdr:nvCxnSpPr>
      <xdr:spPr>
        <a:xfrm>
          <a:off x="3225800" y="10442702"/>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60723</xdr:rowOff>
    </xdr:from>
    <xdr:ext cx="736600" cy="259045"/>
    <xdr:sp macro="" textlink="">
      <xdr:nvSpPr>
        <xdr:cNvPr id="135" name="テキスト ボックス 134"/>
        <xdr:cNvSpPr txBox="1"/>
      </xdr:nvSpPr>
      <xdr:spPr>
        <a:xfrm>
          <a:off x="3733800" y="10690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155702</xdr:rowOff>
    </xdr:from>
    <xdr:to>
      <xdr:col>15</xdr:col>
      <xdr:colOff>82550</xdr:colOff>
      <xdr:row>62</xdr:row>
      <xdr:rowOff>49276</xdr:rowOff>
    </xdr:to>
    <xdr:cxnSp macro="">
      <xdr:nvCxnSpPr>
        <xdr:cNvPr id="136" name="直線コネクタ 135"/>
        <xdr:cNvCxnSpPr/>
      </xdr:nvCxnSpPr>
      <xdr:spPr>
        <a:xfrm flipV="1">
          <a:off x="2336800" y="10442702"/>
          <a:ext cx="8890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58437</xdr:rowOff>
    </xdr:from>
    <xdr:ext cx="762000" cy="259045"/>
    <xdr:sp macro="" textlink="">
      <xdr:nvSpPr>
        <xdr:cNvPr id="138" name="テキスト ボックス 137"/>
        <xdr:cNvSpPr txBox="1"/>
      </xdr:nvSpPr>
      <xdr:spPr>
        <a:xfrm>
          <a:off x="2844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49276</xdr:rowOff>
    </xdr:from>
    <xdr:to>
      <xdr:col>11</xdr:col>
      <xdr:colOff>31750</xdr:colOff>
      <xdr:row>63</xdr:row>
      <xdr:rowOff>27432</xdr:rowOff>
    </xdr:to>
    <xdr:cxnSp macro="">
      <xdr:nvCxnSpPr>
        <xdr:cNvPr id="139" name="直線コネクタ 138"/>
        <xdr:cNvCxnSpPr/>
      </xdr:nvCxnSpPr>
      <xdr:spPr>
        <a:xfrm flipV="1">
          <a:off x="1447800" y="10679176"/>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131318</xdr:rowOff>
    </xdr:from>
    <xdr:to>
      <xdr:col>11</xdr:col>
      <xdr:colOff>82550</xdr:colOff>
      <xdr:row>62</xdr:row>
      <xdr:rowOff>61468</xdr:rowOff>
    </xdr:to>
    <xdr:sp macro="" textlink="">
      <xdr:nvSpPr>
        <xdr:cNvPr id="140" name="フローチャート: 判断 139"/>
        <xdr:cNvSpPr/>
      </xdr:nvSpPr>
      <xdr:spPr>
        <a:xfrm>
          <a:off x="2286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71645</xdr:rowOff>
    </xdr:from>
    <xdr:ext cx="762000" cy="259045"/>
    <xdr:sp macro="" textlink="">
      <xdr:nvSpPr>
        <xdr:cNvPr id="141" name="テキスト ボックス 140"/>
        <xdr:cNvSpPr txBox="1"/>
      </xdr:nvSpPr>
      <xdr:spPr>
        <a:xfrm>
          <a:off x="1955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140970</xdr:rowOff>
    </xdr:from>
    <xdr:to>
      <xdr:col>7</xdr:col>
      <xdr:colOff>31750</xdr:colOff>
      <xdr:row>62</xdr:row>
      <xdr:rowOff>71120</xdr:rowOff>
    </xdr:to>
    <xdr:sp macro="" textlink="">
      <xdr:nvSpPr>
        <xdr:cNvPr id="142" name="フローチャート: 判断 141"/>
        <xdr:cNvSpPr/>
      </xdr:nvSpPr>
      <xdr:spPr>
        <a:xfrm>
          <a:off x="1397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81297</xdr:rowOff>
    </xdr:from>
    <xdr:ext cx="762000" cy="259045"/>
    <xdr:sp macro="" textlink="">
      <xdr:nvSpPr>
        <xdr:cNvPr id="143" name="テキスト ボックス 142"/>
        <xdr:cNvSpPr txBox="1"/>
      </xdr:nvSpPr>
      <xdr:spPr>
        <a:xfrm>
          <a:off x="1066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131064</xdr:rowOff>
    </xdr:from>
    <xdr:to>
      <xdr:col>23</xdr:col>
      <xdr:colOff>184150</xdr:colOff>
      <xdr:row>64</xdr:row>
      <xdr:rowOff>61214</xdr:rowOff>
    </xdr:to>
    <xdr:sp macro="" textlink="">
      <xdr:nvSpPr>
        <xdr:cNvPr id="149" name="楕円 148"/>
        <xdr:cNvSpPr/>
      </xdr:nvSpPr>
      <xdr:spPr>
        <a:xfrm>
          <a:off x="49022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103141</xdr:rowOff>
    </xdr:from>
    <xdr:ext cx="762000" cy="259045"/>
    <xdr:sp macro="" textlink="">
      <xdr:nvSpPr>
        <xdr:cNvPr id="150" name="財政構造の弾力性該当値テキスト"/>
        <xdr:cNvSpPr txBox="1"/>
      </xdr:nvSpPr>
      <xdr:spPr>
        <a:xfrm>
          <a:off x="5041900" y="1090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73406</xdr:rowOff>
    </xdr:from>
    <xdr:to>
      <xdr:col>19</xdr:col>
      <xdr:colOff>184150</xdr:colOff>
      <xdr:row>62</xdr:row>
      <xdr:rowOff>3556</xdr:rowOff>
    </xdr:to>
    <xdr:sp macro="" textlink="">
      <xdr:nvSpPr>
        <xdr:cNvPr id="151" name="楕円 150"/>
        <xdr:cNvSpPr/>
      </xdr:nvSpPr>
      <xdr:spPr>
        <a:xfrm>
          <a:off x="4064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13733</xdr:rowOff>
    </xdr:from>
    <xdr:ext cx="736600" cy="259045"/>
    <xdr:sp macro="" textlink="">
      <xdr:nvSpPr>
        <xdr:cNvPr id="152" name="テキスト ボックス 151"/>
        <xdr:cNvSpPr txBox="1"/>
      </xdr:nvSpPr>
      <xdr:spPr>
        <a:xfrm>
          <a:off x="3733800" y="10300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104902</xdr:rowOff>
    </xdr:from>
    <xdr:to>
      <xdr:col>15</xdr:col>
      <xdr:colOff>133350</xdr:colOff>
      <xdr:row>61</xdr:row>
      <xdr:rowOff>35052</xdr:rowOff>
    </xdr:to>
    <xdr:sp macro="" textlink="">
      <xdr:nvSpPr>
        <xdr:cNvPr id="153" name="楕円 152"/>
        <xdr:cNvSpPr/>
      </xdr:nvSpPr>
      <xdr:spPr>
        <a:xfrm>
          <a:off x="3175000" y="103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45229</xdr:rowOff>
    </xdr:from>
    <xdr:ext cx="762000" cy="259045"/>
    <xdr:sp macro="" textlink="">
      <xdr:nvSpPr>
        <xdr:cNvPr id="154" name="テキスト ボックス 153"/>
        <xdr:cNvSpPr txBox="1"/>
      </xdr:nvSpPr>
      <xdr:spPr>
        <a:xfrm>
          <a:off x="2844800" y="1016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169926</xdr:rowOff>
    </xdr:from>
    <xdr:to>
      <xdr:col>11</xdr:col>
      <xdr:colOff>82550</xdr:colOff>
      <xdr:row>62</xdr:row>
      <xdr:rowOff>100076</xdr:rowOff>
    </xdr:to>
    <xdr:sp macro="" textlink="">
      <xdr:nvSpPr>
        <xdr:cNvPr id="155" name="楕円 154"/>
        <xdr:cNvSpPr/>
      </xdr:nvSpPr>
      <xdr:spPr>
        <a:xfrm>
          <a:off x="2286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84853</xdr:rowOff>
    </xdr:from>
    <xdr:ext cx="762000" cy="259045"/>
    <xdr:sp macro="" textlink="">
      <xdr:nvSpPr>
        <xdr:cNvPr id="156" name="テキスト ボックス 155"/>
        <xdr:cNvSpPr txBox="1"/>
      </xdr:nvSpPr>
      <xdr:spPr>
        <a:xfrm>
          <a:off x="1955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148082</xdr:rowOff>
    </xdr:from>
    <xdr:to>
      <xdr:col>7</xdr:col>
      <xdr:colOff>31750</xdr:colOff>
      <xdr:row>63</xdr:row>
      <xdr:rowOff>78232</xdr:rowOff>
    </xdr:to>
    <xdr:sp macro="" textlink="">
      <xdr:nvSpPr>
        <xdr:cNvPr id="157" name="楕円 156"/>
        <xdr:cNvSpPr/>
      </xdr:nvSpPr>
      <xdr:spPr>
        <a:xfrm>
          <a:off x="13970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63009</xdr:rowOff>
    </xdr:from>
    <xdr:ext cx="762000" cy="259045"/>
    <xdr:sp macro="" textlink="">
      <xdr:nvSpPr>
        <xdr:cNvPr id="158" name="テキスト ボックス 157"/>
        <xdr:cNvSpPr txBox="1"/>
      </xdr:nvSpPr>
      <xdr:spPr>
        <a:xfrm>
          <a:off x="1066800" y="1086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[154,332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人件費、物件費等の人口</a:t>
          </a:r>
          <a:r>
            <a:rPr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1</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人当たりの金額が類似団体平均を上回っているのは、物件費が要因となって</a:t>
          </a:r>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年度までは、類似団体平均値とも大きな差はなかったが、令和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年度においては、差額が増加している。</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これは、</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ふ</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るさと納税関連の委託費の増加</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(+325</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百万円</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が大きく影響している。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本市は人口が減少傾向にあることから、人口</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人当たりの経費としては大きな削減が困難な状況で</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ある</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が、さらなる悪化を抑制するため、</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他市町村の状況</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調査し、効果が見込めるような事例・取り組み</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導入を</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積極的に</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検討していく。</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101189</xdr:rowOff>
    </xdr:from>
    <xdr:to>
      <xdr:col>23</xdr:col>
      <xdr:colOff>133350</xdr:colOff>
      <xdr:row>84</xdr:row>
      <xdr:rowOff>3713</xdr:rowOff>
    </xdr:to>
    <xdr:cxnSp macro="">
      <xdr:nvCxnSpPr>
        <xdr:cNvPr id="191" name="直線コネクタ 190"/>
        <xdr:cNvCxnSpPr/>
      </xdr:nvCxnSpPr>
      <xdr:spPr>
        <a:xfrm>
          <a:off x="4114800" y="14331539"/>
          <a:ext cx="838200" cy="7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138613</xdr:rowOff>
    </xdr:from>
    <xdr:ext cx="762000" cy="259045"/>
    <xdr:sp macro="" textlink="">
      <xdr:nvSpPr>
        <xdr:cNvPr id="192" name="人件費・物件費等の状況平均値テキスト"/>
        <xdr:cNvSpPr txBox="1"/>
      </xdr:nvSpPr>
      <xdr:spPr>
        <a:xfrm>
          <a:off x="5041900" y="14026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48239</xdr:rowOff>
    </xdr:from>
    <xdr:to>
      <xdr:col>19</xdr:col>
      <xdr:colOff>133350</xdr:colOff>
      <xdr:row>83</xdr:row>
      <xdr:rowOff>101189</xdr:rowOff>
    </xdr:to>
    <xdr:cxnSp macro="">
      <xdr:nvCxnSpPr>
        <xdr:cNvPr id="194" name="直線コネクタ 193"/>
        <xdr:cNvCxnSpPr/>
      </xdr:nvCxnSpPr>
      <xdr:spPr>
        <a:xfrm>
          <a:off x="3225800" y="14278589"/>
          <a:ext cx="889000" cy="5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64874</xdr:rowOff>
    </xdr:from>
    <xdr:ext cx="736600" cy="259045"/>
    <xdr:sp macro="" textlink="">
      <xdr:nvSpPr>
        <xdr:cNvPr id="196" name="テキスト ボックス 195"/>
        <xdr:cNvSpPr txBox="1"/>
      </xdr:nvSpPr>
      <xdr:spPr>
        <a:xfrm>
          <a:off x="3733800" y="13952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129665</xdr:rowOff>
    </xdr:from>
    <xdr:to>
      <xdr:col>15</xdr:col>
      <xdr:colOff>82550</xdr:colOff>
      <xdr:row>83</xdr:row>
      <xdr:rowOff>48239</xdr:rowOff>
    </xdr:to>
    <xdr:cxnSp macro="">
      <xdr:nvCxnSpPr>
        <xdr:cNvPr id="197" name="直線コネクタ 196"/>
        <xdr:cNvCxnSpPr/>
      </xdr:nvCxnSpPr>
      <xdr:spPr>
        <a:xfrm>
          <a:off x="2336800" y="14188565"/>
          <a:ext cx="889000" cy="90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26816</xdr:rowOff>
    </xdr:from>
    <xdr:ext cx="762000" cy="259045"/>
    <xdr:sp macro="" textlink="">
      <xdr:nvSpPr>
        <xdr:cNvPr id="199" name="テキスト ボックス 198"/>
        <xdr:cNvSpPr txBox="1"/>
      </xdr:nvSpPr>
      <xdr:spPr>
        <a:xfrm>
          <a:off x="2844800" y="1391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47526</xdr:rowOff>
    </xdr:from>
    <xdr:to>
      <xdr:col>11</xdr:col>
      <xdr:colOff>31750</xdr:colOff>
      <xdr:row>82</xdr:row>
      <xdr:rowOff>129665</xdr:rowOff>
    </xdr:to>
    <xdr:cxnSp macro="">
      <xdr:nvCxnSpPr>
        <xdr:cNvPr id="200" name="直線コネクタ 199"/>
        <xdr:cNvCxnSpPr/>
      </xdr:nvCxnSpPr>
      <xdr:spPr>
        <a:xfrm>
          <a:off x="1447800" y="14106426"/>
          <a:ext cx="889000" cy="8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140791</xdr:rowOff>
    </xdr:from>
    <xdr:to>
      <xdr:col>11</xdr:col>
      <xdr:colOff>82550</xdr:colOff>
      <xdr:row>83</xdr:row>
      <xdr:rowOff>70941</xdr:rowOff>
    </xdr:to>
    <xdr:sp macro="" textlink="">
      <xdr:nvSpPr>
        <xdr:cNvPr id="201" name="フローチャート: 判断 200"/>
        <xdr:cNvSpPr/>
      </xdr:nvSpPr>
      <xdr:spPr>
        <a:xfrm>
          <a:off x="2286000" y="141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55718</xdr:rowOff>
    </xdr:from>
    <xdr:ext cx="762000" cy="259045"/>
    <xdr:sp macro="" textlink="">
      <xdr:nvSpPr>
        <xdr:cNvPr id="202" name="テキスト ボックス 201"/>
        <xdr:cNvSpPr txBox="1"/>
      </xdr:nvSpPr>
      <xdr:spPr>
        <a:xfrm>
          <a:off x="1955800" y="1428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46038</xdr:rowOff>
    </xdr:from>
    <xdr:to>
      <xdr:col>7</xdr:col>
      <xdr:colOff>31750</xdr:colOff>
      <xdr:row>82</xdr:row>
      <xdr:rowOff>147638</xdr:rowOff>
    </xdr:to>
    <xdr:sp macro="" textlink="">
      <xdr:nvSpPr>
        <xdr:cNvPr id="203" name="フローチャート: 判断 202"/>
        <xdr:cNvSpPr/>
      </xdr:nvSpPr>
      <xdr:spPr>
        <a:xfrm>
          <a:off x="13970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132415</xdr:rowOff>
    </xdr:from>
    <xdr:ext cx="762000" cy="259045"/>
    <xdr:sp macro="" textlink="">
      <xdr:nvSpPr>
        <xdr:cNvPr id="204" name="テキスト ボックス 203"/>
        <xdr:cNvSpPr txBox="1"/>
      </xdr:nvSpPr>
      <xdr:spPr>
        <a:xfrm>
          <a:off x="1066800" y="14191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124363</xdr:rowOff>
    </xdr:from>
    <xdr:to>
      <xdr:col>23</xdr:col>
      <xdr:colOff>184150</xdr:colOff>
      <xdr:row>84</xdr:row>
      <xdr:rowOff>54513</xdr:rowOff>
    </xdr:to>
    <xdr:sp macro="" textlink="">
      <xdr:nvSpPr>
        <xdr:cNvPr id="210" name="楕円 209"/>
        <xdr:cNvSpPr/>
      </xdr:nvSpPr>
      <xdr:spPr>
        <a:xfrm>
          <a:off x="4902200" y="1435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96440</xdr:rowOff>
    </xdr:from>
    <xdr:ext cx="762000" cy="259045"/>
    <xdr:sp macro="" textlink="">
      <xdr:nvSpPr>
        <xdr:cNvPr id="211" name="人件費・物件費等の状況該当値テキスト"/>
        <xdr:cNvSpPr txBox="1"/>
      </xdr:nvSpPr>
      <xdr:spPr>
        <a:xfrm>
          <a:off x="5041900" y="14326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50389</xdr:rowOff>
    </xdr:from>
    <xdr:to>
      <xdr:col>19</xdr:col>
      <xdr:colOff>184150</xdr:colOff>
      <xdr:row>83</xdr:row>
      <xdr:rowOff>151989</xdr:rowOff>
    </xdr:to>
    <xdr:sp macro="" textlink="">
      <xdr:nvSpPr>
        <xdr:cNvPr id="212" name="楕円 211"/>
        <xdr:cNvSpPr/>
      </xdr:nvSpPr>
      <xdr:spPr>
        <a:xfrm>
          <a:off x="4064000" y="1428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136766</xdr:rowOff>
    </xdr:from>
    <xdr:ext cx="736600" cy="259045"/>
    <xdr:sp macro="" textlink="">
      <xdr:nvSpPr>
        <xdr:cNvPr id="213" name="テキスト ボックス 212"/>
        <xdr:cNvSpPr txBox="1"/>
      </xdr:nvSpPr>
      <xdr:spPr>
        <a:xfrm>
          <a:off x="3733800" y="14367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168889</xdr:rowOff>
    </xdr:from>
    <xdr:to>
      <xdr:col>15</xdr:col>
      <xdr:colOff>133350</xdr:colOff>
      <xdr:row>83</xdr:row>
      <xdr:rowOff>99039</xdr:rowOff>
    </xdr:to>
    <xdr:sp macro="" textlink="">
      <xdr:nvSpPr>
        <xdr:cNvPr id="214" name="楕円 213"/>
        <xdr:cNvSpPr/>
      </xdr:nvSpPr>
      <xdr:spPr>
        <a:xfrm>
          <a:off x="3175000" y="1422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83816</xdr:rowOff>
    </xdr:from>
    <xdr:ext cx="762000" cy="259045"/>
    <xdr:sp macro="" textlink="">
      <xdr:nvSpPr>
        <xdr:cNvPr id="215" name="テキスト ボックス 214"/>
        <xdr:cNvSpPr txBox="1"/>
      </xdr:nvSpPr>
      <xdr:spPr>
        <a:xfrm>
          <a:off x="2844800" y="1431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78865</xdr:rowOff>
    </xdr:from>
    <xdr:to>
      <xdr:col>11</xdr:col>
      <xdr:colOff>82550</xdr:colOff>
      <xdr:row>83</xdr:row>
      <xdr:rowOff>9015</xdr:rowOff>
    </xdr:to>
    <xdr:sp macro="" textlink="">
      <xdr:nvSpPr>
        <xdr:cNvPr id="216" name="楕円 215"/>
        <xdr:cNvSpPr/>
      </xdr:nvSpPr>
      <xdr:spPr>
        <a:xfrm>
          <a:off x="2286000" y="1413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19192</xdr:rowOff>
    </xdr:from>
    <xdr:ext cx="762000" cy="259045"/>
    <xdr:sp macro="" textlink="">
      <xdr:nvSpPr>
        <xdr:cNvPr id="217" name="テキスト ボックス 216"/>
        <xdr:cNvSpPr txBox="1"/>
      </xdr:nvSpPr>
      <xdr:spPr>
        <a:xfrm>
          <a:off x="1955800" y="1390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168176</xdr:rowOff>
    </xdr:from>
    <xdr:to>
      <xdr:col>7</xdr:col>
      <xdr:colOff>31750</xdr:colOff>
      <xdr:row>82</xdr:row>
      <xdr:rowOff>98326</xdr:rowOff>
    </xdr:to>
    <xdr:sp macro="" textlink="">
      <xdr:nvSpPr>
        <xdr:cNvPr id="218" name="楕円 217"/>
        <xdr:cNvSpPr/>
      </xdr:nvSpPr>
      <xdr:spPr>
        <a:xfrm>
          <a:off x="1397000" y="1405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108503</xdr:rowOff>
    </xdr:from>
    <xdr:ext cx="762000" cy="259045"/>
    <xdr:sp macro="" textlink="">
      <xdr:nvSpPr>
        <xdr:cNvPr id="219" name="テキスト ボックス 218"/>
        <xdr:cNvSpPr txBox="1"/>
      </xdr:nvSpPr>
      <xdr:spPr>
        <a:xfrm>
          <a:off x="1066800" y="13824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例年、類似団体の平均値よりも</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約</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前後</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高い数値で推移している。近隣市町村の状況を考慮しながら、給与の適正化に努める。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9" name="給与水準   （国との比較）最小値テキスト"/>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1" name="給与水準   （国との比較）最大値テキスト"/>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87</xdr:row>
      <xdr:rowOff>50800</xdr:rowOff>
    </xdr:to>
    <xdr:cxnSp macro="">
      <xdr:nvCxnSpPr>
        <xdr:cNvPr id="253" name="直線コネクタ 252"/>
        <xdr:cNvCxnSpPr/>
      </xdr:nvCxnSpPr>
      <xdr:spPr>
        <a:xfrm flipV="1">
          <a:off x="16179800" y="1484630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57802</xdr:rowOff>
    </xdr:from>
    <xdr:ext cx="762000" cy="259045"/>
    <xdr:sp macro="" textlink="">
      <xdr:nvSpPr>
        <xdr:cNvPr id="254" name="給与水準   （国との比較）平均値テキスト"/>
        <xdr:cNvSpPr txBox="1"/>
      </xdr:nvSpPr>
      <xdr:spPr>
        <a:xfrm>
          <a:off x="17106900" y="1445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5" name="フローチャート: 判断 254"/>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50800</xdr:rowOff>
    </xdr:to>
    <xdr:cxnSp macro="">
      <xdr:nvCxnSpPr>
        <xdr:cNvPr id="256" name="直線コネクタ 255"/>
        <xdr:cNvCxnSpPr/>
      </xdr:nvCxnSpPr>
      <xdr:spPr>
        <a:xfrm>
          <a:off x="15290800" y="1496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7" name="フローチャート: 判断 256"/>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153052</xdr:rowOff>
    </xdr:from>
    <xdr:ext cx="736600" cy="259045"/>
    <xdr:sp macro="" textlink="">
      <xdr:nvSpPr>
        <xdr:cNvPr id="258" name="テキスト ボックス 257"/>
        <xdr:cNvSpPr txBox="1"/>
      </xdr:nvSpPr>
      <xdr:spPr>
        <a:xfrm>
          <a:off x="15798800" y="1438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70909</xdr:rowOff>
    </xdr:to>
    <xdr:cxnSp macro="">
      <xdr:nvCxnSpPr>
        <xdr:cNvPr id="259" name="直線コネクタ 258"/>
        <xdr:cNvCxnSpPr/>
      </xdr:nvCxnSpPr>
      <xdr:spPr>
        <a:xfrm flipV="1">
          <a:off x="14401800" y="1496695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1" name="テキスト ボックス 260"/>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70909</xdr:rowOff>
    </xdr:from>
    <xdr:to>
      <xdr:col>68</xdr:col>
      <xdr:colOff>152400</xdr:colOff>
      <xdr:row>87</xdr:row>
      <xdr:rowOff>70909</xdr:rowOff>
    </xdr:to>
    <xdr:cxnSp macro="">
      <xdr:nvCxnSpPr>
        <xdr:cNvPr id="262" name="直線コネクタ 261"/>
        <xdr:cNvCxnSpPr/>
      </xdr:nvCxnSpPr>
      <xdr:spPr>
        <a:xfrm>
          <a:off x="13512800" y="1498705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3" name="フローチャート: 判断 262"/>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4" name="テキスト ボックス 263"/>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5" name="フローチャート: 判断 264"/>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66" name="テキスト ボックス 265"/>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2" name="楕円 271"/>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73" name="給与水準   （国との比較）該当値テキスト"/>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74" name="楕円 273"/>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75" name="テキスト ボックス 274"/>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76" name="楕円 275"/>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77" name="テキスト ボックス 276"/>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20109</xdr:rowOff>
    </xdr:from>
    <xdr:to>
      <xdr:col>68</xdr:col>
      <xdr:colOff>203200</xdr:colOff>
      <xdr:row>87</xdr:row>
      <xdr:rowOff>121709</xdr:rowOff>
    </xdr:to>
    <xdr:sp macro="" textlink="">
      <xdr:nvSpPr>
        <xdr:cNvPr id="278" name="楕円 277"/>
        <xdr:cNvSpPr/>
      </xdr:nvSpPr>
      <xdr:spPr>
        <a:xfrm>
          <a:off x="143510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106486</xdr:rowOff>
    </xdr:from>
    <xdr:ext cx="762000" cy="259045"/>
    <xdr:sp macro="" textlink="">
      <xdr:nvSpPr>
        <xdr:cNvPr id="279" name="テキスト ボックス 278"/>
        <xdr:cNvSpPr txBox="1"/>
      </xdr:nvSpPr>
      <xdr:spPr>
        <a:xfrm>
          <a:off x="14020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20109</xdr:rowOff>
    </xdr:from>
    <xdr:to>
      <xdr:col>64</xdr:col>
      <xdr:colOff>152400</xdr:colOff>
      <xdr:row>87</xdr:row>
      <xdr:rowOff>121709</xdr:rowOff>
    </xdr:to>
    <xdr:sp macro="" textlink="">
      <xdr:nvSpPr>
        <xdr:cNvPr id="280" name="楕円 279"/>
        <xdr:cNvSpPr/>
      </xdr:nvSpPr>
      <xdr:spPr>
        <a:xfrm>
          <a:off x="134620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106486</xdr:rowOff>
    </xdr:from>
    <xdr:ext cx="762000" cy="259045"/>
    <xdr:sp macro="" textlink="">
      <xdr:nvSpPr>
        <xdr:cNvPr id="281" name="テキスト ボックス 280"/>
        <xdr:cNvSpPr txBox="1"/>
      </xdr:nvSpPr>
      <xdr:spPr>
        <a:xfrm>
          <a:off x="13131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年以降、職員数は減少傾向であるが、人口減少に伴い、当該指標はほぼ横ばいとなっている。今後も組織・定員管理計画に基づき、ＤＸの推進等を図ることで職員の適切な定員管理に努める。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2" name="定員管理の状況最小値テキスト"/>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4" name="定員管理の状況最大値テキスト"/>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95250</xdr:rowOff>
    </xdr:from>
    <xdr:to>
      <xdr:col>81</xdr:col>
      <xdr:colOff>44450</xdr:colOff>
      <xdr:row>61</xdr:row>
      <xdr:rowOff>101282</xdr:rowOff>
    </xdr:to>
    <xdr:cxnSp macro="">
      <xdr:nvCxnSpPr>
        <xdr:cNvPr id="316" name="直線コネクタ 315"/>
        <xdr:cNvCxnSpPr/>
      </xdr:nvCxnSpPr>
      <xdr:spPr>
        <a:xfrm flipV="1">
          <a:off x="16179800" y="10553700"/>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24782</xdr:rowOff>
    </xdr:from>
    <xdr:ext cx="762000" cy="259045"/>
    <xdr:sp macro="" textlink="">
      <xdr:nvSpPr>
        <xdr:cNvPr id="317" name="定員管理の状況平均値テキスト"/>
        <xdr:cNvSpPr txBox="1"/>
      </xdr:nvSpPr>
      <xdr:spPr>
        <a:xfrm>
          <a:off x="17106900" y="10311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101282</xdr:rowOff>
    </xdr:from>
    <xdr:to>
      <xdr:col>77</xdr:col>
      <xdr:colOff>44450</xdr:colOff>
      <xdr:row>61</xdr:row>
      <xdr:rowOff>111337</xdr:rowOff>
    </xdr:to>
    <xdr:cxnSp macro="">
      <xdr:nvCxnSpPr>
        <xdr:cNvPr id="319" name="直線コネクタ 318"/>
        <xdr:cNvCxnSpPr/>
      </xdr:nvCxnSpPr>
      <xdr:spPr>
        <a:xfrm flipV="1">
          <a:off x="15290800" y="10559732"/>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0" name="フローチャート: 判断 319"/>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103946</xdr:rowOff>
    </xdr:from>
    <xdr:ext cx="736600" cy="259045"/>
    <xdr:sp macro="" textlink="">
      <xdr:nvSpPr>
        <xdr:cNvPr id="321" name="テキスト ボックス 320"/>
        <xdr:cNvSpPr txBox="1"/>
      </xdr:nvSpPr>
      <xdr:spPr>
        <a:xfrm>
          <a:off x="15798800" y="10219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105304</xdr:rowOff>
    </xdr:from>
    <xdr:to>
      <xdr:col>72</xdr:col>
      <xdr:colOff>203200</xdr:colOff>
      <xdr:row>61</xdr:row>
      <xdr:rowOff>111337</xdr:rowOff>
    </xdr:to>
    <xdr:cxnSp macro="">
      <xdr:nvCxnSpPr>
        <xdr:cNvPr id="322" name="直線コネクタ 321"/>
        <xdr:cNvCxnSpPr/>
      </xdr:nvCxnSpPr>
      <xdr:spPr>
        <a:xfrm>
          <a:off x="14401800" y="10563754"/>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3" name="フローチャート: 判断 322"/>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97913</xdr:rowOff>
    </xdr:from>
    <xdr:ext cx="762000" cy="259045"/>
    <xdr:sp macro="" textlink="">
      <xdr:nvSpPr>
        <xdr:cNvPr id="324" name="テキスト ボックス 323"/>
        <xdr:cNvSpPr txBox="1"/>
      </xdr:nvSpPr>
      <xdr:spPr>
        <a:xfrm>
          <a:off x="14909800" y="102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99271</xdr:rowOff>
    </xdr:from>
    <xdr:to>
      <xdr:col>68</xdr:col>
      <xdr:colOff>152400</xdr:colOff>
      <xdr:row>61</xdr:row>
      <xdr:rowOff>105304</xdr:rowOff>
    </xdr:to>
    <xdr:cxnSp macro="">
      <xdr:nvCxnSpPr>
        <xdr:cNvPr id="325" name="直線コネクタ 324"/>
        <xdr:cNvCxnSpPr/>
      </xdr:nvCxnSpPr>
      <xdr:spPr>
        <a:xfrm>
          <a:off x="13512800" y="10557721"/>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147003</xdr:rowOff>
    </xdr:from>
    <xdr:to>
      <xdr:col>68</xdr:col>
      <xdr:colOff>203200</xdr:colOff>
      <xdr:row>62</xdr:row>
      <xdr:rowOff>77153</xdr:rowOff>
    </xdr:to>
    <xdr:sp macro="" textlink="">
      <xdr:nvSpPr>
        <xdr:cNvPr id="326" name="フローチャート: 判断 325"/>
        <xdr:cNvSpPr/>
      </xdr:nvSpPr>
      <xdr:spPr>
        <a:xfrm>
          <a:off x="14351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61930</xdr:rowOff>
    </xdr:from>
    <xdr:ext cx="762000" cy="259045"/>
    <xdr:sp macro="" textlink="">
      <xdr:nvSpPr>
        <xdr:cNvPr id="327" name="テキスト ボックス 326"/>
        <xdr:cNvSpPr txBox="1"/>
      </xdr:nvSpPr>
      <xdr:spPr>
        <a:xfrm>
          <a:off x="14020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167111</xdr:rowOff>
    </xdr:from>
    <xdr:to>
      <xdr:col>64</xdr:col>
      <xdr:colOff>152400</xdr:colOff>
      <xdr:row>62</xdr:row>
      <xdr:rowOff>97261</xdr:rowOff>
    </xdr:to>
    <xdr:sp macro="" textlink="">
      <xdr:nvSpPr>
        <xdr:cNvPr id="328" name="フローチャート: 判断 327"/>
        <xdr:cNvSpPr/>
      </xdr:nvSpPr>
      <xdr:spPr>
        <a:xfrm>
          <a:off x="13462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82038</xdr:rowOff>
    </xdr:from>
    <xdr:ext cx="762000" cy="259045"/>
    <xdr:sp macro="" textlink="">
      <xdr:nvSpPr>
        <xdr:cNvPr id="329" name="テキスト ボックス 328"/>
        <xdr:cNvSpPr txBox="1"/>
      </xdr:nvSpPr>
      <xdr:spPr>
        <a:xfrm>
          <a:off x="13131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44450</xdr:rowOff>
    </xdr:from>
    <xdr:to>
      <xdr:col>81</xdr:col>
      <xdr:colOff>95250</xdr:colOff>
      <xdr:row>61</xdr:row>
      <xdr:rowOff>146050</xdr:rowOff>
    </xdr:to>
    <xdr:sp macro="" textlink="">
      <xdr:nvSpPr>
        <xdr:cNvPr id="335" name="楕円 334"/>
        <xdr:cNvSpPr/>
      </xdr:nvSpPr>
      <xdr:spPr>
        <a:xfrm>
          <a:off x="169672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16527</xdr:rowOff>
    </xdr:from>
    <xdr:ext cx="762000" cy="259045"/>
    <xdr:sp macro="" textlink="">
      <xdr:nvSpPr>
        <xdr:cNvPr id="336" name="定員管理の状況該当値テキスト"/>
        <xdr:cNvSpPr txBox="1"/>
      </xdr:nvSpPr>
      <xdr:spPr>
        <a:xfrm>
          <a:off x="17106900" y="1047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50482</xdr:rowOff>
    </xdr:from>
    <xdr:to>
      <xdr:col>77</xdr:col>
      <xdr:colOff>95250</xdr:colOff>
      <xdr:row>61</xdr:row>
      <xdr:rowOff>152082</xdr:rowOff>
    </xdr:to>
    <xdr:sp macro="" textlink="">
      <xdr:nvSpPr>
        <xdr:cNvPr id="337" name="楕円 336"/>
        <xdr:cNvSpPr/>
      </xdr:nvSpPr>
      <xdr:spPr>
        <a:xfrm>
          <a:off x="16129000" y="1050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136859</xdr:rowOff>
    </xdr:from>
    <xdr:ext cx="736600" cy="259045"/>
    <xdr:sp macro="" textlink="">
      <xdr:nvSpPr>
        <xdr:cNvPr id="338" name="テキスト ボックス 337"/>
        <xdr:cNvSpPr txBox="1"/>
      </xdr:nvSpPr>
      <xdr:spPr>
        <a:xfrm>
          <a:off x="15798800" y="10595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60537</xdr:rowOff>
    </xdr:from>
    <xdr:to>
      <xdr:col>73</xdr:col>
      <xdr:colOff>44450</xdr:colOff>
      <xdr:row>61</xdr:row>
      <xdr:rowOff>162137</xdr:rowOff>
    </xdr:to>
    <xdr:sp macro="" textlink="">
      <xdr:nvSpPr>
        <xdr:cNvPr id="339" name="楕円 338"/>
        <xdr:cNvSpPr/>
      </xdr:nvSpPr>
      <xdr:spPr>
        <a:xfrm>
          <a:off x="15240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146914</xdr:rowOff>
    </xdr:from>
    <xdr:ext cx="762000" cy="259045"/>
    <xdr:sp macro="" textlink="">
      <xdr:nvSpPr>
        <xdr:cNvPr id="340" name="テキスト ボックス 339"/>
        <xdr:cNvSpPr txBox="1"/>
      </xdr:nvSpPr>
      <xdr:spPr>
        <a:xfrm>
          <a:off x="149098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54504</xdr:rowOff>
    </xdr:from>
    <xdr:to>
      <xdr:col>68</xdr:col>
      <xdr:colOff>203200</xdr:colOff>
      <xdr:row>61</xdr:row>
      <xdr:rowOff>156104</xdr:rowOff>
    </xdr:to>
    <xdr:sp macro="" textlink="">
      <xdr:nvSpPr>
        <xdr:cNvPr id="341" name="楕円 340"/>
        <xdr:cNvSpPr/>
      </xdr:nvSpPr>
      <xdr:spPr>
        <a:xfrm>
          <a:off x="14351000" y="1051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166281</xdr:rowOff>
    </xdr:from>
    <xdr:ext cx="762000" cy="259045"/>
    <xdr:sp macro="" textlink="">
      <xdr:nvSpPr>
        <xdr:cNvPr id="342" name="テキスト ボックス 341"/>
        <xdr:cNvSpPr txBox="1"/>
      </xdr:nvSpPr>
      <xdr:spPr>
        <a:xfrm>
          <a:off x="14020800" y="1028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48471</xdr:rowOff>
    </xdr:from>
    <xdr:to>
      <xdr:col>64</xdr:col>
      <xdr:colOff>152400</xdr:colOff>
      <xdr:row>61</xdr:row>
      <xdr:rowOff>150071</xdr:rowOff>
    </xdr:to>
    <xdr:sp macro="" textlink="">
      <xdr:nvSpPr>
        <xdr:cNvPr id="343" name="楕円 342"/>
        <xdr:cNvSpPr/>
      </xdr:nvSpPr>
      <xdr:spPr>
        <a:xfrm>
          <a:off x="13462000" y="105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160248</xdr:rowOff>
    </xdr:from>
    <xdr:ext cx="762000" cy="259045"/>
    <xdr:sp macro="" textlink="">
      <xdr:nvSpPr>
        <xdr:cNvPr id="344" name="テキスト ボックス 343"/>
        <xdr:cNvSpPr txBox="1"/>
      </xdr:nvSpPr>
      <xdr:spPr>
        <a:xfrm>
          <a:off x="13131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大型の建設事業の財源とした地方債の償還開始に伴い、</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0.4</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ポイント悪化となり、類似団体平均を上回っている。令和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年度以降も元利償還金増加に伴い悪化する見込みである。今後も事業についての取捨選択を厳格に行い、地方債発行の抑制に努める。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3" name="公債費負担の状況最小値テキスト"/>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5"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68156</xdr:rowOff>
    </xdr:from>
    <xdr:to>
      <xdr:col>81</xdr:col>
      <xdr:colOff>44450</xdr:colOff>
      <xdr:row>41</xdr:row>
      <xdr:rowOff>100330</xdr:rowOff>
    </xdr:to>
    <xdr:cxnSp macro="">
      <xdr:nvCxnSpPr>
        <xdr:cNvPr id="377" name="直線コネクタ 376"/>
        <xdr:cNvCxnSpPr/>
      </xdr:nvCxnSpPr>
      <xdr:spPr>
        <a:xfrm>
          <a:off x="16179800" y="7097606"/>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78" name="公債費負担の状況平均値テキスト"/>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9" name="フローチャート: 判断 378"/>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19896</xdr:rowOff>
    </xdr:from>
    <xdr:to>
      <xdr:col>77</xdr:col>
      <xdr:colOff>44450</xdr:colOff>
      <xdr:row>41</xdr:row>
      <xdr:rowOff>68156</xdr:rowOff>
    </xdr:to>
    <xdr:cxnSp macro="">
      <xdr:nvCxnSpPr>
        <xdr:cNvPr id="380" name="直線コネクタ 379"/>
        <xdr:cNvCxnSpPr/>
      </xdr:nvCxnSpPr>
      <xdr:spPr>
        <a:xfrm>
          <a:off x="15290800" y="704934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382" name="テキスト ボックス 381"/>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167217</xdr:rowOff>
    </xdr:from>
    <xdr:to>
      <xdr:col>72</xdr:col>
      <xdr:colOff>203200</xdr:colOff>
      <xdr:row>41</xdr:row>
      <xdr:rowOff>19896</xdr:rowOff>
    </xdr:to>
    <xdr:cxnSp macro="">
      <xdr:nvCxnSpPr>
        <xdr:cNvPr id="383" name="直線コネクタ 382"/>
        <xdr:cNvCxnSpPr/>
      </xdr:nvCxnSpPr>
      <xdr:spPr>
        <a:xfrm>
          <a:off x="14401800" y="702521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4" name="フローチャート: 判断 383"/>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72831</xdr:rowOff>
    </xdr:from>
    <xdr:ext cx="762000" cy="259045"/>
    <xdr:sp macro="" textlink="">
      <xdr:nvSpPr>
        <xdr:cNvPr id="385" name="テキスト ボックス 384"/>
        <xdr:cNvSpPr txBox="1"/>
      </xdr:nvSpPr>
      <xdr:spPr>
        <a:xfrm>
          <a:off x="14909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167217</xdr:rowOff>
    </xdr:from>
    <xdr:to>
      <xdr:col>68</xdr:col>
      <xdr:colOff>152400</xdr:colOff>
      <xdr:row>41</xdr:row>
      <xdr:rowOff>11854</xdr:rowOff>
    </xdr:to>
    <xdr:cxnSp macro="">
      <xdr:nvCxnSpPr>
        <xdr:cNvPr id="386" name="直線コネクタ 385"/>
        <xdr:cNvCxnSpPr/>
      </xdr:nvCxnSpPr>
      <xdr:spPr>
        <a:xfrm flipV="1">
          <a:off x="13512800" y="702521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17356</xdr:rowOff>
    </xdr:from>
    <xdr:to>
      <xdr:col>68</xdr:col>
      <xdr:colOff>203200</xdr:colOff>
      <xdr:row>41</xdr:row>
      <xdr:rowOff>118956</xdr:rowOff>
    </xdr:to>
    <xdr:sp macro="" textlink="">
      <xdr:nvSpPr>
        <xdr:cNvPr id="387" name="フローチャート: 判断 386"/>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103733</xdr:rowOff>
    </xdr:from>
    <xdr:ext cx="762000" cy="259045"/>
    <xdr:sp macro="" textlink="">
      <xdr:nvSpPr>
        <xdr:cNvPr id="388" name="テキスト ボックス 387"/>
        <xdr:cNvSpPr txBox="1"/>
      </xdr:nvSpPr>
      <xdr:spPr>
        <a:xfrm>
          <a:off x="14020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89" name="フローチャート: 判断 388"/>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119821</xdr:rowOff>
    </xdr:from>
    <xdr:ext cx="762000" cy="259045"/>
    <xdr:sp macro="" textlink="">
      <xdr:nvSpPr>
        <xdr:cNvPr id="390" name="テキスト ボックス 389"/>
        <xdr:cNvSpPr txBox="1"/>
      </xdr:nvSpPr>
      <xdr:spPr>
        <a:xfrm>
          <a:off x="13131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96" name="楕円 395"/>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21607</xdr:rowOff>
    </xdr:from>
    <xdr:ext cx="762000" cy="259045"/>
    <xdr:sp macro="" textlink="">
      <xdr:nvSpPr>
        <xdr:cNvPr id="397" name="公債費負担の状況該当値テキスト"/>
        <xdr:cNvSpPr txBox="1"/>
      </xdr:nvSpPr>
      <xdr:spPr>
        <a:xfrm>
          <a:off x="171069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17356</xdr:rowOff>
    </xdr:from>
    <xdr:to>
      <xdr:col>77</xdr:col>
      <xdr:colOff>95250</xdr:colOff>
      <xdr:row>41</xdr:row>
      <xdr:rowOff>118956</xdr:rowOff>
    </xdr:to>
    <xdr:sp macro="" textlink="">
      <xdr:nvSpPr>
        <xdr:cNvPr id="398" name="楕円 397"/>
        <xdr:cNvSpPr/>
      </xdr:nvSpPr>
      <xdr:spPr>
        <a:xfrm>
          <a:off x="16129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103733</xdr:rowOff>
    </xdr:from>
    <xdr:ext cx="736600" cy="259045"/>
    <xdr:sp macro="" textlink="">
      <xdr:nvSpPr>
        <xdr:cNvPr id="399" name="テキスト ボックス 398"/>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140546</xdr:rowOff>
    </xdr:from>
    <xdr:to>
      <xdr:col>73</xdr:col>
      <xdr:colOff>44450</xdr:colOff>
      <xdr:row>41</xdr:row>
      <xdr:rowOff>70696</xdr:rowOff>
    </xdr:to>
    <xdr:sp macro="" textlink="">
      <xdr:nvSpPr>
        <xdr:cNvPr id="400" name="楕円 399"/>
        <xdr:cNvSpPr/>
      </xdr:nvSpPr>
      <xdr:spPr>
        <a:xfrm>
          <a:off x="15240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55473</xdr:rowOff>
    </xdr:from>
    <xdr:ext cx="762000" cy="259045"/>
    <xdr:sp macro="" textlink="">
      <xdr:nvSpPr>
        <xdr:cNvPr id="401" name="テキスト ボックス 400"/>
        <xdr:cNvSpPr txBox="1"/>
      </xdr:nvSpPr>
      <xdr:spPr>
        <a:xfrm>
          <a:off x="14909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116417</xdr:rowOff>
    </xdr:from>
    <xdr:to>
      <xdr:col>68</xdr:col>
      <xdr:colOff>203200</xdr:colOff>
      <xdr:row>41</xdr:row>
      <xdr:rowOff>46567</xdr:rowOff>
    </xdr:to>
    <xdr:sp macro="" textlink="">
      <xdr:nvSpPr>
        <xdr:cNvPr id="402" name="楕円 401"/>
        <xdr:cNvSpPr/>
      </xdr:nvSpPr>
      <xdr:spPr>
        <a:xfrm>
          <a:off x="14351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56744</xdr:rowOff>
    </xdr:from>
    <xdr:ext cx="762000" cy="259045"/>
    <xdr:sp macro="" textlink="">
      <xdr:nvSpPr>
        <xdr:cNvPr id="403" name="テキスト ボックス 402"/>
        <xdr:cNvSpPr txBox="1"/>
      </xdr:nvSpPr>
      <xdr:spPr>
        <a:xfrm>
          <a:off x="14020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132504</xdr:rowOff>
    </xdr:from>
    <xdr:to>
      <xdr:col>64</xdr:col>
      <xdr:colOff>152400</xdr:colOff>
      <xdr:row>41</xdr:row>
      <xdr:rowOff>62654</xdr:rowOff>
    </xdr:to>
    <xdr:sp macro="" textlink="">
      <xdr:nvSpPr>
        <xdr:cNvPr id="404" name="楕円 403"/>
        <xdr:cNvSpPr/>
      </xdr:nvSpPr>
      <xdr:spPr>
        <a:xfrm>
          <a:off x="13462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72831</xdr:rowOff>
    </xdr:from>
    <xdr:ext cx="762000" cy="259045"/>
    <xdr:sp macro="" textlink="">
      <xdr:nvSpPr>
        <xdr:cNvPr id="405" name="テキスト ボックス 404"/>
        <xdr:cNvSpPr txBox="1"/>
      </xdr:nvSpPr>
      <xdr:spPr>
        <a:xfrm>
          <a:off x="13131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年度に</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ふるさと応援</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基金が約</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億円増となったこと</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、また、下水道事業に対する補助金の一部を出資金に振り替えたことによる準元利償還金算入額の減少等</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により、将来負担比率は</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13.8</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ポイント改善した。しかしながら、次年度以降、老朽化した公共施設の更新等の事業により地方債残高が増加していく見込であるため、比率の悪化が予想される。</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今後は後世への負担を少しでも軽減するよう、新規事業の実施等について総点検を図り、地方債発行の抑制等により財政の健全化に努める。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7" name="将来負担の状況最小値テキスト"/>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145929</xdr:rowOff>
    </xdr:from>
    <xdr:to>
      <xdr:col>81</xdr:col>
      <xdr:colOff>44450</xdr:colOff>
      <xdr:row>16</xdr:row>
      <xdr:rowOff>133048</xdr:rowOff>
    </xdr:to>
    <xdr:cxnSp macro="">
      <xdr:nvCxnSpPr>
        <xdr:cNvPr id="441" name="直線コネクタ 440"/>
        <xdr:cNvCxnSpPr/>
      </xdr:nvCxnSpPr>
      <xdr:spPr>
        <a:xfrm flipV="1">
          <a:off x="16179800" y="2717679"/>
          <a:ext cx="838200" cy="15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2" name="将来負担の状況平均値テキスト"/>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3" name="フローチャート: 判断 442"/>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133048</xdr:rowOff>
    </xdr:from>
    <xdr:to>
      <xdr:col>77</xdr:col>
      <xdr:colOff>44450</xdr:colOff>
      <xdr:row>17</xdr:row>
      <xdr:rowOff>108676</xdr:rowOff>
    </xdr:to>
    <xdr:cxnSp macro="">
      <xdr:nvCxnSpPr>
        <xdr:cNvPr id="444" name="直線コネクタ 443"/>
        <xdr:cNvCxnSpPr/>
      </xdr:nvCxnSpPr>
      <xdr:spPr>
        <a:xfrm flipV="1">
          <a:off x="15290800" y="2876248"/>
          <a:ext cx="889000" cy="14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5" name="フローチャート: 判断 444"/>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6" name="テキスト ボックス 445"/>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76502</xdr:rowOff>
    </xdr:from>
    <xdr:to>
      <xdr:col>72</xdr:col>
      <xdr:colOff>203200</xdr:colOff>
      <xdr:row>17</xdr:row>
      <xdr:rowOff>108676</xdr:rowOff>
    </xdr:to>
    <xdr:cxnSp macro="">
      <xdr:nvCxnSpPr>
        <xdr:cNvPr id="447" name="直線コネクタ 446"/>
        <xdr:cNvCxnSpPr/>
      </xdr:nvCxnSpPr>
      <xdr:spPr>
        <a:xfrm>
          <a:off x="14401800" y="2991152"/>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162258</xdr:rowOff>
    </xdr:from>
    <xdr:to>
      <xdr:col>73</xdr:col>
      <xdr:colOff>44450</xdr:colOff>
      <xdr:row>14</xdr:row>
      <xdr:rowOff>92408</xdr:rowOff>
    </xdr:to>
    <xdr:sp macro="" textlink="">
      <xdr:nvSpPr>
        <xdr:cNvPr id="448" name="フローチャート: 判断 447"/>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102585</xdr:rowOff>
    </xdr:from>
    <xdr:ext cx="762000" cy="259045"/>
    <xdr:sp macro="" textlink="">
      <xdr:nvSpPr>
        <xdr:cNvPr id="449" name="テキスト ボックス 448"/>
        <xdr:cNvSpPr txBox="1"/>
      </xdr:nvSpPr>
      <xdr:spPr>
        <a:xfrm>
          <a:off x="14909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32838</xdr:rowOff>
    </xdr:from>
    <xdr:to>
      <xdr:col>68</xdr:col>
      <xdr:colOff>152400</xdr:colOff>
      <xdr:row>17</xdr:row>
      <xdr:rowOff>76502</xdr:rowOff>
    </xdr:to>
    <xdr:cxnSp macro="">
      <xdr:nvCxnSpPr>
        <xdr:cNvPr id="450" name="直線コネクタ 449"/>
        <xdr:cNvCxnSpPr/>
      </xdr:nvCxnSpPr>
      <xdr:spPr>
        <a:xfrm>
          <a:off x="13512800" y="2947488"/>
          <a:ext cx="88900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150525</xdr:rowOff>
    </xdr:from>
    <xdr:to>
      <xdr:col>68</xdr:col>
      <xdr:colOff>203200</xdr:colOff>
      <xdr:row>15</xdr:row>
      <xdr:rowOff>80675</xdr:rowOff>
    </xdr:to>
    <xdr:sp macro="" textlink="">
      <xdr:nvSpPr>
        <xdr:cNvPr id="451" name="フローチャート: 判断 450"/>
        <xdr:cNvSpPr/>
      </xdr:nvSpPr>
      <xdr:spPr>
        <a:xfrm>
          <a:off x="14351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90852</xdr:rowOff>
    </xdr:from>
    <xdr:ext cx="762000" cy="259045"/>
    <xdr:sp macro="" textlink="">
      <xdr:nvSpPr>
        <xdr:cNvPr id="452" name="テキスト ボックス 451"/>
        <xdr:cNvSpPr txBox="1"/>
      </xdr:nvSpPr>
      <xdr:spPr>
        <a:xfrm>
          <a:off x="14020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155121</xdr:rowOff>
    </xdr:from>
    <xdr:to>
      <xdr:col>64</xdr:col>
      <xdr:colOff>152400</xdr:colOff>
      <xdr:row>15</xdr:row>
      <xdr:rowOff>85271</xdr:rowOff>
    </xdr:to>
    <xdr:sp macro="" textlink="">
      <xdr:nvSpPr>
        <xdr:cNvPr id="453" name="フローチャート: 判断 452"/>
        <xdr:cNvSpPr/>
      </xdr:nvSpPr>
      <xdr:spPr>
        <a:xfrm>
          <a:off x="13462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95448</xdr:rowOff>
    </xdr:from>
    <xdr:ext cx="762000" cy="259045"/>
    <xdr:sp macro="" textlink="">
      <xdr:nvSpPr>
        <xdr:cNvPr id="454" name="テキスト ボックス 453"/>
        <xdr:cNvSpPr txBox="1"/>
      </xdr:nvSpPr>
      <xdr:spPr>
        <a:xfrm>
          <a:off x="13131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95129</xdr:rowOff>
    </xdr:from>
    <xdr:to>
      <xdr:col>81</xdr:col>
      <xdr:colOff>95250</xdr:colOff>
      <xdr:row>16</xdr:row>
      <xdr:rowOff>25279</xdr:rowOff>
    </xdr:to>
    <xdr:sp macro="" textlink="">
      <xdr:nvSpPr>
        <xdr:cNvPr id="460" name="楕円 459"/>
        <xdr:cNvSpPr/>
      </xdr:nvSpPr>
      <xdr:spPr>
        <a:xfrm>
          <a:off x="16967200" y="266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67206</xdr:rowOff>
    </xdr:from>
    <xdr:ext cx="762000" cy="259045"/>
    <xdr:sp macro="" textlink="">
      <xdr:nvSpPr>
        <xdr:cNvPr id="461" name="将来負担の状況該当値テキスト"/>
        <xdr:cNvSpPr txBox="1"/>
      </xdr:nvSpPr>
      <xdr:spPr>
        <a:xfrm>
          <a:off x="17106900" y="2638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82248</xdr:rowOff>
    </xdr:from>
    <xdr:to>
      <xdr:col>77</xdr:col>
      <xdr:colOff>95250</xdr:colOff>
      <xdr:row>17</xdr:row>
      <xdr:rowOff>12398</xdr:rowOff>
    </xdr:to>
    <xdr:sp macro="" textlink="">
      <xdr:nvSpPr>
        <xdr:cNvPr id="462" name="楕円 461"/>
        <xdr:cNvSpPr/>
      </xdr:nvSpPr>
      <xdr:spPr>
        <a:xfrm>
          <a:off x="16129000" y="282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168625</xdr:rowOff>
    </xdr:from>
    <xdr:ext cx="736600" cy="259045"/>
    <xdr:sp macro="" textlink="">
      <xdr:nvSpPr>
        <xdr:cNvPr id="463" name="テキスト ボックス 462"/>
        <xdr:cNvSpPr txBox="1"/>
      </xdr:nvSpPr>
      <xdr:spPr>
        <a:xfrm>
          <a:off x="15798800" y="2911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57876</xdr:rowOff>
    </xdr:from>
    <xdr:to>
      <xdr:col>73</xdr:col>
      <xdr:colOff>44450</xdr:colOff>
      <xdr:row>17</xdr:row>
      <xdr:rowOff>159476</xdr:rowOff>
    </xdr:to>
    <xdr:sp macro="" textlink="">
      <xdr:nvSpPr>
        <xdr:cNvPr id="464" name="楕円 463"/>
        <xdr:cNvSpPr/>
      </xdr:nvSpPr>
      <xdr:spPr>
        <a:xfrm>
          <a:off x="15240000" y="297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144253</xdr:rowOff>
    </xdr:from>
    <xdr:ext cx="762000" cy="259045"/>
    <xdr:sp macro="" textlink="">
      <xdr:nvSpPr>
        <xdr:cNvPr id="465" name="テキスト ボックス 464"/>
        <xdr:cNvSpPr txBox="1"/>
      </xdr:nvSpPr>
      <xdr:spPr>
        <a:xfrm>
          <a:off x="14909800" y="305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25702</xdr:rowOff>
    </xdr:from>
    <xdr:to>
      <xdr:col>68</xdr:col>
      <xdr:colOff>203200</xdr:colOff>
      <xdr:row>17</xdr:row>
      <xdr:rowOff>127302</xdr:rowOff>
    </xdr:to>
    <xdr:sp macro="" textlink="">
      <xdr:nvSpPr>
        <xdr:cNvPr id="466" name="楕円 465"/>
        <xdr:cNvSpPr/>
      </xdr:nvSpPr>
      <xdr:spPr>
        <a:xfrm>
          <a:off x="14351000" y="294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112079</xdr:rowOff>
    </xdr:from>
    <xdr:ext cx="762000" cy="259045"/>
    <xdr:sp macro="" textlink="">
      <xdr:nvSpPr>
        <xdr:cNvPr id="467" name="テキスト ボックス 466"/>
        <xdr:cNvSpPr txBox="1"/>
      </xdr:nvSpPr>
      <xdr:spPr>
        <a:xfrm>
          <a:off x="14020800" y="302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153488</xdr:rowOff>
    </xdr:from>
    <xdr:to>
      <xdr:col>64</xdr:col>
      <xdr:colOff>152400</xdr:colOff>
      <xdr:row>17</xdr:row>
      <xdr:rowOff>83638</xdr:rowOff>
    </xdr:to>
    <xdr:sp macro="" textlink="">
      <xdr:nvSpPr>
        <xdr:cNvPr id="468" name="楕円 467"/>
        <xdr:cNvSpPr/>
      </xdr:nvSpPr>
      <xdr:spPr>
        <a:xfrm>
          <a:off x="13462000" y="289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68415</xdr:rowOff>
    </xdr:from>
    <xdr:ext cx="762000" cy="259045"/>
    <xdr:sp macro="" textlink="">
      <xdr:nvSpPr>
        <xdr:cNvPr id="469" name="テキスト ボックス 468"/>
        <xdr:cNvSpPr txBox="1"/>
      </xdr:nvSpPr>
      <xdr:spPr>
        <a:xfrm>
          <a:off x="13131800" y="298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福岡県直方市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55,164
54,428
61.76
31,331,027
30,238,308
954,464
13,991,631
23,623,812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一般職員給</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64</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会計年度任用職員</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報酬が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24</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百万円増</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となったこと等により、経常収支比率は前年度より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0.4</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悪化</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した。今後も組織・定員管理計画に基づき、ＤＸの推進等を図ることで職員の適切な定員管理に努める。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113937</xdr:rowOff>
    </xdr:from>
    <xdr:to>
      <xdr:col>24</xdr:col>
      <xdr:colOff>25400</xdr:colOff>
      <xdr:row>34</xdr:row>
      <xdr:rowOff>140063</xdr:rowOff>
    </xdr:to>
    <xdr:cxnSp macro="">
      <xdr:nvCxnSpPr>
        <xdr:cNvPr id="68" name="直線コネクタ 67"/>
        <xdr:cNvCxnSpPr/>
      </xdr:nvCxnSpPr>
      <xdr:spPr>
        <a:xfrm>
          <a:off x="3987800" y="594323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118490</xdr:rowOff>
    </xdr:from>
    <xdr:ext cx="762000" cy="259045"/>
    <xdr:sp macro="" textlink="">
      <xdr:nvSpPr>
        <xdr:cNvPr id="69" name="人件費平均値テキスト"/>
        <xdr:cNvSpPr txBox="1"/>
      </xdr:nvSpPr>
      <xdr:spPr>
        <a:xfrm>
          <a:off x="4914900" y="6119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113937</xdr:rowOff>
    </xdr:from>
    <xdr:to>
      <xdr:col>19</xdr:col>
      <xdr:colOff>187325</xdr:colOff>
      <xdr:row>34</xdr:row>
      <xdr:rowOff>159657</xdr:rowOff>
    </xdr:to>
    <xdr:cxnSp macro="">
      <xdr:nvCxnSpPr>
        <xdr:cNvPr id="71" name="直線コネクタ 70"/>
        <xdr:cNvCxnSpPr/>
      </xdr:nvCxnSpPr>
      <xdr:spPr>
        <a:xfrm flipV="1">
          <a:off x="3098800" y="594323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54808</xdr:rowOff>
    </xdr:from>
    <xdr:ext cx="736600" cy="259045"/>
    <xdr:sp macro="" textlink="">
      <xdr:nvSpPr>
        <xdr:cNvPr id="73" name="テキスト ボックス 72"/>
        <xdr:cNvSpPr txBox="1"/>
      </xdr:nvSpPr>
      <xdr:spPr>
        <a:xfrm>
          <a:off x="3606800" y="6227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159657</xdr:rowOff>
    </xdr:from>
    <xdr:to>
      <xdr:col>15</xdr:col>
      <xdr:colOff>98425</xdr:colOff>
      <xdr:row>35</xdr:row>
      <xdr:rowOff>27396</xdr:rowOff>
    </xdr:to>
    <xdr:cxnSp macro="">
      <xdr:nvCxnSpPr>
        <xdr:cNvPr id="74" name="直線コネクタ 73"/>
        <xdr:cNvCxnSpPr/>
      </xdr:nvCxnSpPr>
      <xdr:spPr>
        <a:xfrm flipV="1">
          <a:off x="2209800" y="598895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27396</xdr:rowOff>
    </xdr:from>
    <xdr:to>
      <xdr:col>11</xdr:col>
      <xdr:colOff>9525</xdr:colOff>
      <xdr:row>35</xdr:row>
      <xdr:rowOff>144961</xdr:rowOff>
    </xdr:to>
    <xdr:cxnSp macro="">
      <xdr:nvCxnSpPr>
        <xdr:cNvPr id="77" name="直線コネクタ 76"/>
        <xdr:cNvCxnSpPr/>
      </xdr:nvCxnSpPr>
      <xdr:spPr>
        <a:xfrm flipV="1">
          <a:off x="1320800" y="6028146"/>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40277</xdr:rowOff>
    </xdr:from>
    <xdr:to>
      <xdr:col>11</xdr:col>
      <xdr:colOff>60325</xdr:colOff>
      <xdr:row>36</xdr:row>
      <xdr:rowOff>141877</xdr:rowOff>
    </xdr:to>
    <xdr:sp macro="" textlink="">
      <xdr:nvSpPr>
        <xdr:cNvPr id="78" name="フローチャート: 判断 77"/>
        <xdr:cNvSpPr/>
      </xdr:nvSpPr>
      <xdr:spPr>
        <a:xfrm>
          <a:off x="2159000" y="621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126654</xdr:rowOff>
    </xdr:from>
    <xdr:ext cx="762000" cy="259045"/>
    <xdr:sp macro="" textlink="">
      <xdr:nvSpPr>
        <xdr:cNvPr id="79" name="テキスト ボックス 78"/>
        <xdr:cNvSpPr txBox="1"/>
      </xdr:nvSpPr>
      <xdr:spPr>
        <a:xfrm>
          <a:off x="1828800" y="6298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48442</xdr:rowOff>
    </xdr:from>
    <xdr:to>
      <xdr:col>6</xdr:col>
      <xdr:colOff>171450</xdr:colOff>
      <xdr:row>35</xdr:row>
      <xdr:rowOff>150042</xdr:rowOff>
    </xdr:to>
    <xdr:sp macro="" textlink="">
      <xdr:nvSpPr>
        <xdr:cNvPr id="80" name="フローチャート: 判断 79"/>
        <xdr:cNvSpPr/>
      </xdr:nvSpPr>
      <xdr:spPr>
        <a:xfrm>
          <a:off x="1270000" y="60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160219</xdr:rowOff>
    </xdr:from>
    <xdr:ext cx="762000" cy="259045"/>
    <xdr:sp macro="" textlink="">
      <xdr:nvSpPr>
        <xdr:cNvPr id="81" name="テキスト ボックス 80"/>
        <xdr:cNvSpPr txBox="1"/>
      </xdr:nvSpPr>
      <xdr:spPr>
        <a:xfrm>
          <a:off x="939800" y="581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89263</xdr:rowOff>
    </xdr:from>
    <xdr:to>
      <xdr:col>24</xdr:col>
      <xdr:colOff>76200</xdr:colOff>
      <xdr:row>35</xdr:row>
      <xdr:rowOff>19413</xdr:rowOff>
    </xdr:to>
    <xdr:sp macro="" textlink="">
      <xdr:nvSpPr>
        <xdr:cNvPr id="87" name="楕円 86"/>
        <xdr:cNvSpPr/>
      </xdr:nvSpPr>
      <xdr:spPr>
        <a:xfrm>
          <a:off x="4775200" y="591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105790</xdr:rowOff>
    </xdr:from>
    <xdr:ext cx="762000" cy="259045"/>
    <xdr:sp macro="" textlink="">
      <xdr:nvSpPr>
        <xdr:cNvPr id="88" name="人件費該当値テキスト"/>
        <xdr:cNvSpPr txBox="1"/>
      </xdr:nvSpPr>
      <xdr:spPr>
        <a:xfrm>
          <a:off x="4914900" y="5763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63137</xdr:rowOff>
    </xdr:from>
    <xdr:to>
      <xdr:col>20</xdr:col>
      <xdr:colOff>38100</xdr:colOff>
      <xdr:row>34</xdr:row>
      <xdr:rowOff>164737</xdr:rowOff>
    </xdr:to>
    <xdr:sp macro="" textlink="">
      <xdr:nvSpPr>
        <xdr:cNvPr id="89" name="楕円 88"/>
        <xdr:cNvSpPr/>
      </xdr:nvSpPr>
      <xdr:spPr>
        <a:xfrm>
          <a:off x="3937000" y="589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3464</xdr:rowOff>
    </xdr:from>
    <xdr:ext cx="736600" cy="259045"/>
    <xdr:sp macro="" textlink="">
      <xdr:nvSpPr>
        <xdr:cNvPr id="90" name="テキスト ボックス 89"/>
        <xdr:cNvSpPr txBox="1"/>
      </xdr:nvSpPr>
      <xdr:spPr>
        <a:xfrm>
          <a:off x="3606800" y="5661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108857</xdr:rowOff>
    </xdr:from>
    <xdr:to>
      <xdr:col>15</xdr:col>
      <xdr:colOff>149225</xdr:colOff>
      <xdr:row>35</xdr:row>
      <xdr:rowOff>39007</xdr:rowOff>
    </xdr:to>
    <xdr:sp macro="" textlink="">
      <xdr:nvSpPr>
        <xdr:cNvPr id="91" name="楕円 90"/>
        <xdr:cNvSpPr/>
      </xdr:nvSpPr>
      <xdr:spPr>
        <a:xfrm>
          <a:off x="3048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49184</xdr:rowOff>
    </xdr:from>
    <xdr:ext cx="762000" cy="259045"/>
    <xdr:sp macro="" textlink="">
      <xdr:nvSpPr>
        <xdr:cNvPr id="92" name="テキスト ボックス 91"/>
        <xdr:cNvSpPr txBox="1"/>
      </xdr:nvSpPr>
      <xdr:spPr>
        <a:xfrm>
          <a:off x="2717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148046</xdr:rowOff>
    </xdr:from>
    <xdr:to>
      <xdr:col>11</xdr:col>
      <xdr:colOff>60325</xdr:colOff>
      <xdr:row>35</xdr:row>
      <xdr:rowOff>78196</xdr:rowOff>
    </xdr:to>
    <xdr:sp macro="" textlink="">
      <xdr:nvSpPr>
        <xdr:cNvPr id="93" name="楕円 92"/>
        <xdr:cNvSpPr/>
      </xdr:nvSpPr>
      <xdr:spPr>
        <a:xfrm>
          <a:off x="2159000" y="597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88373</xdr:rowOff>
    </xdr:from>
    <xdr:ext cx="762000" cy="259045"/>
    <xdr:sp macro="" textlink="">
      <xdr:nvSpPr>
        <xdr:cNvPr id="94" name="テキスト ボックス 93"/>
        <xdr:cNvSpPr txBox="1"/>
      </xdr:nvSpPr>
      <xdr:spPr>
        <a:xfrm>
          <a:off x="1828800" y="574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94161</xdr:rowOff>
    </xdr:from>
    <xdr:to>
      <xdr:col>6</xdr:col>
      <xdr:colOff>171450</xdr:colOff>
      <xdr:row>36</xdr:row>
      <xdr:rowOff>24311</xdr:rowOff>
    </xdr:to>
    <xdr:sp macro="" textlink="">
      <xdr:nvSpPr>
        <xdr:cNvPr id="95" name="楕円 94"/>
        <xdr:cNvSpPr/>
      </xdr:nvSpPr>
      <xdr:spPr>
        <a:xfrm>
          <a:off x="1270000" y="609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9088</xdr:rowOff>
    </xdr:from>
    <xdr:ext cx="762000" cy="259045"/>
    <xdr:sp macro="" textlink="">
      <xdr:nvSpPr>
        <xdr:cNvPr id="96" name="テキスト ボックス 95"/>
        <xdr:cNvSpPr txBox="1"/>
      </xdr:nvSpPr>
      <xdr:spPr>
        <a:xfrm>
          <a:off x="939800" y="618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ふるさと納税業務委託料が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325</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百万円増したこと等</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により、経常収支比率が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ポイントの悪化となった。事業の民間委託化</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及び物価高騰</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に伴い物件費が増加傾向となっている。扶助費及び特別会計への繰出金が年々増加している中、全体の経常収支比率を抑えるために、物件費を抑制・削減せざるをえない状況であると言える。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21844</xdr:rowOff>
    </xdr:from>
    <xdr:to>
      <xdr:col>82</xdr:col>
      <xdr:colOff>107950</xdr:colOff>
      <xdr:row>17</xdr:row>
      <xdr:rowOff>24130</xdr:rowOff>
    </xdr:to>
    <xdr:cxnSp macro="">
      <xdr:nvCxnSpPr>
        <xdr:cNvPr id="127" name="直線コネクタ 126"/>
        <xdr:cNvCxnSpPr/>
      </xdr:nvCxnSpPr>
      <xdr:spPr>
        <a:xfrm>
          <a:off x="15671800" y="2765044"/>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152163</xdr:rowOff>
    </xdr:from>
    <xdr:ext cx="762000" cy="259045"/>
    <xdr:sp macro="" textlink="">
      <xdr:nvSpPr>
        <xdr:cNvPr id="128" name="物件費平均値テキスト"/>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16</xdr:row>
      <xdr:rowOff>21844</xdr:rowOff>
    </xdr:to>
    <xdr:cxnSp macro="">
      <xdr:nvCxnSpPr>
        <xdr:cNvPr id="130" name="直線コネクタ 129"/>
        <xdr:cNvCxnSpPr/>
      </xdr:nvCxnSpPr>
      <xdr:spPr>
        <a:xfrm>
          <a:off x="14782800" y="2527300"/>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4843</xdr:rowOff>
    </xdr:from>
    <xdr:ext cx="736600" cy="259045"/>
    <xdr:sp macro="" textlink="">
      <xdr:nvSpPr>
        <xdr:cNvPr id="132" name="テキスト ボックス 131"/>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14</xdr:row>
      <xdr:rowOff>163576</xdr:rowOff>
    </xdr:to>
    <xdr:cxnSp macro="">
      <xdr:nvCxnSpPr>
        <xdr:cNvPr id="133" name="直線コネクタ 132"/>
        <xdr:cNvCxnSpPr/>
      </xdr:nvCxnSpPr>
      <xdr:spPr>
        <a:xfrm flipV="1">
          <a:off x="13893800" y="25273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66565</xdr:rowOff>
    </xdr:from>
    <xdr:ext cx="762000" cy="259045"/>
    <xdr:sp macro="" textlink="">
      <xdr:nvSpPr>
        <xdr:cNvPr id="135" name="テキスト ボックス 134"/>
        <xdr:cNvSpPr txBox="1"/>
      </xdr:nvSpPr>
      <xdr:spPr>
        <a:xfrm>
          <a:off x="14401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154432</xdr:rowOff>
    </xdr:from>
    <xdr:to>
      <xdr:col>69</xdr:col>
      <xdr:colOff>92075</xdr:colOff>
      <xdr:row>14</xdr:row>
      <xdr:rowOff>163576</xdr:rowOff>
    </xdr:to>
    <xdr:cxnSp macro="">
      <xdr:nvCxnSpPr>
        <xdr:cNvPr id="136" name="直線コネクタ 135"/>
        <xdr:cNvCxnSpPr/>
      </xdr:nvCxnSpPr>
      <xdr:spPr>
        <a:xfrm>
          <a:off x="13004800" y="25547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16764</xdr:rowOff>
    </xdr:from>
    <xdr:to>
      <xdr:col>69</xdr:col>
      <xdr:colOff>142875</xdr:colOff>
      <xdr:row>16</xdr:row>
      <xdr:rowOff>118364</xdr:rowOff>
    </xdr:to>
    <xdr:sp macro="" textlink="">
      <xdr:nvSpPr>
        <xdr:cNvPr id="137" name="フローチャート: 判断 136"/>
        <xdr:cNvSpPr/>
      </xdr:nvSpPr>
      <xdr:spPr>
        <a:xfrm>
          <a:off x="13843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103141</xdr:rowOff>
    </xdr:from>
    <xdr:ext cx="762000" cy="259045"/>
    <xdr:sp macro="" textlink="">
      <xdr:nvSpPr>
        <xdr:cNvPr id="138" name="テキスト ボックス 137"/>
        <xdr:cNvSpPr txBox="1"/>
      </xdr:nvSpPr>
      <xdr:spPr>
        <a:xfrm>
          <a:off x="13512800" y="284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39" name="フローチャート: 判断 138"/>
        <xdr:cNvSpPr/>
      </xdr:nvSpPr>
      <xdr:spPr>
        <a:xfrm>
          <a:off x="12954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32275</xdr:rowOff>
    </xdr:from>
    <xdr:ext cx="762000" cy="259045"/>
    <xdr:sp macro="" textlink="">
      <xdr:nvSpPr>
        <xdr:cNvPr id="140" name="テキスト ボックス 139"/>
        <xdr:cNvSpPr txBox="1"/>
      </xdr:nvSpPr>
      <xdr:spPr>
        <a:xfrm>
          <a:off x="12623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46" name="楕円 145"/>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116857</xdr:rowOff>
    </xdr:from>
    <xdr:ext cx="762000" cy="259045"/>
    <xdr:sp macro="" textlink="">
      <xdr:nvSpPr>
        <xdr:cNvPr id="147" name="物件費該当値テキスト"/>
        <xdr:cNvSpPr txBox="1"/>
      </xdr:nvSpPr>
      <xdr:spPr>
        <a:xfrm>
          <a:off x="165989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142494</xdr:rowOff>
    </xdr:from>
    <xdr:to>
      <xdr:col>78</xdr:col>
      <xdr:colOff>120650</xdr:colOff>
      <xdr:row>16</xdr:row>
      <xdr:rowOff>72644</xdr:rowOff>
    </xdr:to>
    <xdr:sp macro="" textlink="">
      <xdr:nvSpPr>
        <xdr:cNvPr id="148" name="楕円 147"/>
        <xdr:cNvSpPr/>
      </xdr:nvSpPr>
      <xdr:spPr>
        <a:xfrm>
          <a:off x="15621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82821</xdr:rowOff>
    </xdr:from>
    <xdr:ext cx="736600" cy="259045"/>
    <xdr:sp macro="" textlink="">
      <xdr:nvSpPr>
        <xdr:cNvPr id="149" name="テキスト ボックス 148"/>
        <xdr:cNvSpPr txBox="1"/>
      </xdr:nvSpPr>
      <xdr:spPr>
        <a:xfrm>
          <a:off x="15290800" y="2483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76200</xdr:rowOff>
    </xdr:from>
    <xdr:to>
      <xdr:col>74</xdr:col>
      <xdr:colOff>31750</xdr:colOff>
      <xdr:row>15</xdr:row>
      <xdr:rowOff>6350</xdr:rowOff>
    </xdr:to>
    <xdr:sp macro="" textlink="">
      <xdr:nvSpPr>
        <xdr:cNvPr id="150" name="楕円 149"/>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16527</xdr:rowOff>
    </xdr:from>
    <xdr:ext cx="762000" cy="259045"/>
    <xdr:sp macro="" textlink="">
      <xdr:nvSpPr>
        <xdr:cNvPr id="151" name="テキスト ボックス 150"/>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112776</xdr:rowOff>
    </xdr:from>
    <xdr:to>
      <xdr:col>69</xdr:col>
      <xdr:colOff>142875</xdr:colOff>
      <xdr:row>15</xdr:row>
      <xdr:rowOff>42926</xdr:rowOff>
    </xdr:to>
    <xdr:sp macro="" textlink="">
      <xdr:nvSpPr>
        <xdr:cNvPr id="152" name="楕円 151"/>
        <xdr:cNvSpPr/>
      </xdr:nvSpPr>
      <xdr:spPr>
        <a:xfrm>
          <a:off x="13843000" y="251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53103</xdr:rowOff>
    </xdr:from>
    <xdr:ext cx="762000" cy="259045"/>
    <xdr:sp macro="" textlink="">
      <xdr:nvSpPr>
        <xdr:cNvPr id="153" name="テキスト ボックス 152"/>
        <xdr:cNvSpPr txBox="1"/>
      </xdr:nvSpPr>
      <xdr:spPr>
        <a:xfrm>
          <a:off x="13512800" y="228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103632</xdr:rowOff>
    </xdr:from>
    <xdr:to>
      <xdr:col>65</xdr:col>
      <xdr:colOff>53975</xdr:colOff>
      <xdr:row>15</xdr:row>
      <xdr:rowOff>33782</xdr:rowOff>
    </xdr:to>
    <xdr:sp macro="" textlink="">
      <xdr:nvSpPr>
        <xdr:cNvPr id="154" name="楕円 153"/>
        <xdr:cNvSpPr/>
      </xdr:nvSpPr>
      <xdr:spPr>
        <a:xfrm>
          <a:off x="12954000" y="250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43959</xdr:rowOff>
    </xdr:from>
    <xdr:ext cx="762000" cy="259045"/>
    <xdr:sp macro="" textlink="">
      <xdr:nvSpPr>
        <xdr:cNvPr id="155" name="テキスト ボックス 154"/>
        <xdr:cNvSpPr txBox="1"/>
      </xdr:nvSpPr>
      <xdr:spPr>
        <a:xfrm>
          <a:off x="12623800" y="227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本市財政を圧迫する最も大きな要因であり、類似団体平均を大きく上回っている。</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本年の</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経常収支比率は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、認定こども園及び幼稚園の施設型給付費の計</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248</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百万円増加、</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毎年</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増え</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続ける</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障がい者自立支援事業費及び</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障がい児通所事業費</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の計</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191</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増加等により</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4.2</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の悪化となっている。その他の扶助費に係る支出も依然高止まりしており、支出抑制に有効な対策もなく、苦慮している状況である。扶助費の適正な給付を徹底し、市単独で実施している事業についての見直しも視野に入れることで、支出の抑制を図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142240</xdr:rowOff>
    </xdr:from>
    <xdr:to>
      <xdr:col>24</xdr:col>
      <xdr:colOff>25400</xdr:colOff>
      <xdr:row>60</xdr:row>
      <xdr:rowOff>119380</xdr:rowOff>
    </xdr:to>
    <xdr:cxnSp macro="">
      <xdr:nvCxnSpPr>
        <xdr:cNvPr id="188" name="直線コネクタ 187"/>
        <xdr:cNvCxnSpPr/>
      </xdr:nvCxnSpPr>
      <xdr:spPr>
        <a:xfrm>
          <a:off x="3987800" y="10086340"/>
          <a:ext cx="8382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69867</xdr:rowOff>
    </xdr:from>
    <xdr:ext cx="762000" cy="259045"/>
    <xdr:sp macro="" textlink="">
      <xdr:nvSpPr>
        <xdr:cNvPr id="189" name="扶助費平均値テキスト"/>
        <xdr:cNvSpPr txBox="1"/>
      </xdr:nvSpPr>
      <xdr:spPr>
        <a:xfrm>
          <a:off x="4914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142240</xdr:rowOff>
    </xdr:from>
    <xdr:to>
      <xdr:col>19</xdr:col>
      <xdr:colOff>187325</xdr:colOff>
      <xdr:row>58</xdr:row>
      <xdr:rowOff>149860</xdr:rowOff>
    </xdr:to>
    <xdr:cxnSp macro="">
      <xdr:nvCxnSpPr>
        <xdr:cNvPr id="191" name="直線コネクタ 190"/>
        <xdr:cNvCxnSpPr/>
      </xdr:nvCxnSpPr>
      <xdr:spPr>
        <a:xfrm flipV="1">
          <a:off x="3098800" y="10086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104157</xdr:rowOff>
    </xdr:from>
    <xdr:ext cx="736600" cy="259045"/>
    <xdr:sp macro="" textlink="">
      <xdr:nvSpPr>
        <xdr:cNvPr id="193" name="テキスト ボックス 192"/>
        <xdr:cNvSpPr txBox="1"/>
      </xdr:nvSpPr>
      <xdr:spPr>
        <a:xfrm>
          <a:off x="3606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149860</xdr:rowOff>
    </xdr:from>
    <xdr:to>
      <xdr:col>15</xdr:col>
      <xdr:colOff>98425</xdr:colOff>
      <xdr:row>59</xdr:row>
      <xdr:rowOff>100330</xdr:rowOff>
    </xdr:to>
    <xdr:cxnSp macro="">
      <xdr:nvCxnSpPr>
        <xdr:cNvPr id="194" name="直線コネクタ 193"/>
        <xdr:cNvCxnSpPr/>
      </xdr:nvCxnSpPr>
      <xdr:spPr>
        <a:xfrm flipV="1">
          <a:off x="2209800" y="100939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66057</xdr:rowOff>
    </xdr:from>
    <xdr:ext cx="762000" cy="259045"/>
    <xdr:sp macro="" textlink="">
      <xdr:nvSpPr>
        <xdr:cNvPr id="196" name="テキスト ボックス 195"/>
        <xdr:cNvSpPr txBox="1"/>
      </xdr:nvSpPr>
      <xdr:spPr>
        <a:xfrm>
          <a:off x="2717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100330</xdr:rowOff>
    </xdr:from>
    <xdr:to>
      <xdr:col>11</xdr:col>
      <xdr:colOff>9525</xdr:colOff>
      <xdr:row>60</xdr:row>
      <xdr:rowOff>12700</xdr:rowOff>
    </xdr:to>
    <xdr:cxnSp macro="">
      <xdr:nvCxnSpPr>
        <xdr:cNvPr id="197" name="直線コネクタ 196"/>
        <xdr:cNvCxnSpPr/>
      </xdr:nvCxnSpPr>
      <xdr:spPr>
        <a:xfrm flipV="1">
          <a:off x="1320800" y="102158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11430</xdr:rowOff>
    </xdr:from>
    <xdr:to>
      <xdr:col>11</xdr:col>
      <xdr:colOff>60325</xdr:colOff>
      <xdr:row>55</xdr:row>
      <xdr:rowOff>113030</xdr:rowOff>
    </xdr:to>
    <xdr:sp macro="" textlink="">
      <xdr:nvSpPr>
        <xdr:cNvPr id="198" name="フローチャート: 判断 197"/>
        <xdr:cNvSpPr/>
      </xdr:nvSpPr>
      <xdr:spPr>
        <a:xfrm>
          <a:off x="21590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123207</xdr:rowOff>
    </xdr:from>
    <xdr:ext cx="762000" cy="259045"/>
    <xdr:sp macro="" textlink="">
      <xdr:nvSpPr>
        <xdr:cNvPr id="199" name="テキスト ボックス 198"/>
        <xdr:cNvSpPr txBox="1"/>
      </xdr:nvSpPr>
      <xdr:spPr>
        <a:xfrm>
          <a:off x="1828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64770</xdr:rowOff>
    </xdr:from>
    <xdr:to>
      <xdr:col>6</xdr:col>
      <xdr:colOff>171450</xdr:colOff>
      <xdr:row>55</xdr:row>
      <xdr:rowOff>166370</xdr:rowOff>
    </xdr:to>
    <xdr:sp macro="" textlink="">
      <xdr:nvSpPr>
        <xdr:cNvPr id="200" name="フローチャート: 判断 199"/>
        <xdr:cNvSpPr/>
      </xdr:nvSpPr>
      <xdr:spPr>
        <a:xfrm>
          <a:off x="1270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5097</xdr:rowOff>
    </xdr:from>
    <xdr:ext cx="762000" cy="259045"/>
    <xdr:sp macro="" textlink="">
      <xdr:nvSpPr>
        <xdr:cNvPr id="201" name="テキスト ボックス 200"/>
        <xdr:cNvSpPr txBox="1"/>
      </xdr:nvSpPr>
      <xdr:spPr>
        <a:xfrm>
          <a:off x="939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68580</xdr:rowOff>
    </xdr:from>
    <xdr:to>
      <xdr:col>24</xdr:col>
      <xdr:colOff>76200</xdr:colOff>
      <xdr:row>60</xdr:row>
      <xdr:rowOff>170180</xdr:rowOff>
    </xdr:to>
    <xdr:sp macro="" textlink="">
      <xdr:nvSpPr>
        <xdr:cNvPr id="207" name="楕円 206"/>
        <xdr:cNvSpPr/>
      </xdr:nvSpPr>
      <xdr:spPr>
        <a:xfrm>
          <a:off x="4775200" y="1035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148607</xdr:rowOff>
    </xdr:from>
    <xdr:ext cx="762000" cy="259045"/>
    <xdr:sp macro="" textlink="">
      <xdr:nvSpPr>
        <xdr:cNvPr id="208" name="扶助費該当値テキスト"/>
        <xdr:cNvSpPr txBox="1"/>
      </xdr:nvSpPr>
      <xdr:spPr>
        <a:xfrm>
          <a:off x="4914900" y="10264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91440</xdr:rowOff>
    </xdr:from>
    <xdr:to>
      <xdr:col>20</xdr:col>
      <xdr:colOff>38100</xdr:colOff>
      <xdr:row>59</xdr:row>
      <xdr:rowOff>21590</xdr:rowOff>
    </xdr:to>
    <xdr:sp macro="" textlink="">
      <xdr:nvSpPr>
        <xdr:cNvPr id="209" name="楕円 208"/>
        <xdr:cNvSpPr/>
      </xdr:nvSpPr>
      <xdr:spPr>
        <a:xfrm>
          <a:off x="3937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6367</xdr:rowOff>
    </xdr:from>
    <xdr:ext cx="736600" cy="259045"/>
    <xdr:sp macro="" textlink="">
      <xdr:nvSpPr>
        <xdr:cNvPr id="210" name="テキスト ボックス 209"/>
        <xdr:cNvSpPr txBox="1"/>
      </xdr:nvSpPr>
      <xdr:spPr>
        <a:xfrm>
          <a:off x="3606800" y="1012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99060</xdr:rowOff>
    </xdr:from>
    <xdr:to>
      <xdr:col>15</xdr:col>
      <xdr:colOff>149225</xdr:colOff>
      <xdr:row>59</xdr:row>
      <xdr:rowOff>29210</xdr:rowOff>
    </xdr:to>
    <xdr:sp macro="" textlink="">
      <xdr:nvSpPr>
        <xdr:cNvPr id="211" name="楕円 210"/>
        <xdr:cNvSpPr/>
      </xdr:nvSpPr>
      <xdr:spPr>
        <a:xfrm>
          <a:off x="3048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13987</xdr:rowOff>
    </xdr:from>
    <xdr:ext cx="762000" cy="259045"/>
    <xdr:sp macro="" textlink="">
      <xdr:nvSpPr>
        <xdr:cNvPr id="212" name="テキスト ボックス 211"/>
        <xdr:cNvSpPr txBox="1"/>
      </xdr:nvSpPr>
      <xdr:spPr>
        <a:xfrm>
          <a:off x="2717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49530</xdr:rowOff>
    </xdr:from>
    <xdr:to>
      <xdr:col>11</xdr:col>
      <xdr:colOff>60325</xdr:colOff>
      <xdr:row>59</xdr:row>
      <xdr:rowOff>151130</xdr:rowOff>
    </xdr:to>
    <xdr:sp macro="" textlink="">
      <xdr:nvSpPr>
        <xdr:cNvPr id="213" name="楕円 212"/>
        <xdr:cNvSpPr/>
      </xdr:nvSpPr>
      <xdr:spPr>
        <a:xfrm>
          <a:off x="2159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135907</xdr:rowOff>
    </xdr:from>
    <xdr:ext cx="762000" cy="259045"/>
    <xdr:sp macro="" textlink="">
      <xdr:nvSpPr>
        <xdr:cNvPr id="214" name="テキスト ボックス 213"/>
        <xdr:cNvSpPr txBox="1"/>
      </xdr:nvSpPr>
      <xdr:spPr>
        <a:xfrm>
          <a:off x="1828800" y="1025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133350</xdr:rowOff>
    </xdr:from>
    <xdr:to>
      <xdr:col>6</xdr:col>
      <xdr:colOff>171450</xdr:colOff>
      <xdr:row>60</xdr:row>
      <xdr:rowOff>63500</xdr:rowOff>
    </xdr:to>
    <xdr:sp macro="" textlink="">
      <xdr:nvSpPr>
        <xdr:cNvPr id="215" name="楕円 214"/>
        <xdr:cNvSpPr/>
      </xdr:nvSpPr>
      <xdr:spPr>
        <a:xfrm>
          <a:off x="1270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48277</xdr:rowOff>
    </xdr:from>
    <xdr:ext cx="762000" cy="259045"/>
    <xdr:sp macro="" textlink="">
      <xdr:nvSpPr>
        <xdr:cNvPr id="216" name="テキスト ボックス 215"/>
        <xdr:cNvSpPr txBox="1"/>
      </xdr:nvSpPr>
      <xdr:spPr>
        <a:xfrm>
          <a:off x="939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その他に係る経常収支比率が類似団体平均を上回っているのは、繰出金の増加が主な要因である。</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急速に進む高齢化により、国民健康保険、介護保険、後期高齢者医療保険事業への繰出金が増加傾向である。本年度は前年度と比べ</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0.8</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ポイント悪化した。今後も増加を見込んでいるため、医療及び介護の給付抑制に結びつくような健康増進事業に積極的に取り組む。</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97065</xdr:rowOff>
    </xdr:from>
    <xdr:to>
      <xdr:col>82</xdr:col>
      <xdr:colOff>107950</xdr:colOff>
      <xdr:row>60</xdr:row>
      <xdr:rowOff>12700</xdr:rowOff>
    </xdr:to>
    <xdr:cxnSp macro="">
      <xdr:nvCxnSpPr>
        <xdr:cNvPr id="251" name="直線コネクタ 250"/>
        <xdr:cNvCxnSpPr/>
      </xdr:nvCxnSpPr>
      <xdr:spPr>
        <a:xfrm>
          <a:off x="15671800" y="10212615"/>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141712</xdr:rowOff>
    </xdr:from>
    <xdr:ext cx="762000" cy="259045"/>
    <xdr:sp macro="" textlink="">
      <xdr:nvSpPr>
        <xdr:cNvPr id="252" name="その他平均値テキスト"/>
        <xdr:cNvSpPr txBox="1"/>
      </xdr:nvSpPr>
      <xdr:spPr>
        <a:xfrm>
          <a:off x="16598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9978</xdr:rowOff>
    </xdr:from>
    <xdr:to>
      <xdr:col>78</xdr:col>
      <xdr:colOff>69850</xdr:colOff>
      <xdr:row>59</xdr:row>
      <xdr:rowOff>97065</xdr:rowOff>
    </xdr:to>
    <xdr:cxnSp macro="">
      <xdr:nvCxnSpPr>
        <xdr:cNvPr id="254" name="直線コネクタ 253"/>
        <xdr:cNvCxnSpPr/>
      </xdr:nvCxnSpPr>
      <xdr:spPr>
        <a:xfrm>
          <a:off x="14782800" y="101255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32855</xdr:rowOff>
    </xdr:from>
    <xdr:ext cx="736600" cy="259045"/>
    <xdr:sp macro="" textlink="">
      <xdr:nvSpPr>
        <xdr:cNvPr id="256" name="テキスト ボックス 255"/>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9978</xdr:rowOff>
    </xdr:from>
    <xdr:to>
      <xdr:col>73</xdr:col>
      <xdr:colOff>180975</xdr:colOff>
      <xdr:row>59</xdr:row>
      <xdr:rowOff>129722</xdr:rowOff>
    </xdr:to>
    <xdr:cxnSp macro="">
      <xdr:nvCxnSpPr>
        <xdr:cNvPr id="257" name="直線コネクタ 256"/>
        <xdr:cNvCxnSpPr/>
      </xdr:nvCxnSpPr>
      <xdr:spPr>
        <a:xfrm flipV="1">
          <a:off x="13893800" y="10125528"/>
          <a:ext cx="8890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128105</xdr:rowOff>
    </xdr:from>
    <xdr:ext cx="762000" cy="259045"/>
    <xdr:sp macro="" textlink="">
      <xdr:nvSpPr>
        <xdr:cNvPr id="259" name="テキスト ボックス 258"/>
        <xdr:cNvSpPr txBox="1"/>
      </xdr:nvSpPr>
      <xdr:spPr>
        <a:xfrm>
          <a:off x="14401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129722</xdr:rowOff>
    </xdr:from>
    <xdr:to>
      <xdr:col>69</xdr:col>
      <xdr:colOff>92075</xdr:colOff>
      <xdr:row>59</xdr:row>
      <xdr:rowOff>140607</xdr:rowOff>
    </xdr:to>
    <xdr:cxnSp macro="">
      <xdr:nvCxnSpPr>
        <xdr:cNvPr id="260" name="直線コネクタ 259"/>
        <xdr:cNvCxnSpPr/>
      </xdr:nvCxnSpPr>
      <xdr:spPr>
        <a:xfrm flipV="1">
          <a:off x="13004800" y="102452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27215</xdr:rowOff>
    </xdr:from>
    <xdr:to>
      <xdr:col>69</xdr:col>
      <xdr:colOff>142875</xdr:colOff>
      <xdr:row>56</xdr:row>
      <xdr:rowOff>128815</xdr:rowOff>
    </xdr:to>
    <xdr:sp macro="" textlink="">
      <xdr:nvSpPr>
        <xdr:cNvPr id="261" name="フローチャート: 判断 260"/>
        <xdr:cNvSpPr/>
      </xdr:nvSpPr>
      <xdr:spPr>
        <a:xfrm>
          <a:off x="13843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138992</xdr:rowOff>
    </xdr:from>
    <xdr:ext cx="762000" cy="259045"/>
    <xdr:sp macro="" textlink="">
      <xdr:nvSpPr>
        <xdr:cNvPr id="262" name="テキスト ボックス 261"/>
        <xdr:cNvSpPr txBox="1"/>
      </xdr:nvSpPr>
      <xdr:spPr>
        <a:xfrm>
          <a:off x="13512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40822</xdr:rowOff>
    </xdr:from>
    <xdr:to>
      <xdr:col>65</xdr:col>
      <xdr:colOff>53975</xdr:colOff>
      <xdr:row>57</xdr:row>
      <xdr:rowOff>142422</xdr:rowOff>
    </xdr:to>
    <xdr:sp macro="" textlink="">
      <xdr:nvSpPr>
        <xdr:cNvPr id="263" name="フローチャート: 判断 262"/>
        <xdr:cNvSpPr/>
      </xdr:nvSpPr>
      <xdr:spPr>
        <a:xfrm>
          <a:off x="12954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152599</xdr:rowOff>
    </xdr:from>
    <xdr:ext cx="762000" cy="259045"/>
    <xdr:sp macro="" textlink="">
      <xdr:nvSpPr>
        <xdr:cNvPr id="264" name="テキスト ボックス 263"/>
        <xdr:cNvSpPr txBox="1"/>
      </xdr:nvSpPr>
      <xdr:spPr>
        <a:xfrm>
          <a:off x="12623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133350</xdr:rowOff>
    </xdr:from>
    <xdr:to>
      <xdr:col>82</xdr:col>
      <xdr:colOff>158750</xdr:colOff>
      <xdr:row>60</xdr:row>
      <xdr:rowOff>63500</xdr:rowOff>
    </xdr:to>
    <xdr:sp macro="" textlink="">
      <xdr:nvSpPr>
        <xdr:cNvPr id="270" name="楕円 269"/>
        <xdr:cNvSpPr/>
      </xdr:nvSpPr>
      <xdr:spPr>
        <a:xfrm>
          <a:off x="16459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105427</xdr:rowOff>
    </xdr:from>
    <xdr:ext cx="762000" cy="259045"/>
    <xdr:sp macro="" textlink="">
      <xdr:nvSpPr>
        <xdr:cNvPr id="271" name="その他該当値テキスト"/>
        <xdr:cNvSpPr txBox="1"/>
      </xdr:nvSpPr>
      <xdr:spPr>
        <a:xfrm>
          <a:off x="16598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46265</xdr:rowOff>
    </xdr:from>
    <xdr:to>
      <xdr:col>78</xdr:col>
      <xdr:colOff>120650</xdr:colOff>
      <xdr:row>59</xdr:row>
      <xdr:rowOff>147865</xdr:rowOff>
    </xdr:to>
    <xdr:sp macro="" textlink="">
      <xdr:nvSpPr>
        <xdr:cNvPr id="272" name="楕円 271"/>
        <xdr:cNvSpPr/>
      </xdr:nvSpPr>
      <xdr:spPr>
        <a:xfrm>
          <a:off x="15621000" y="1016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132642</xdr:rowOff>
    </xdr:from>
    <xdr:ext cx="736600" cy="259045"/>
    <xdr:sp macro="" textlink="">
      <xdr:nvSpPr>
        <xdr:cNvPr id="273" name="テキスト ボックス 272"/>
        <xdr:cNvSpPr txBox="1"/>
      </xdr:nvSpPr>
      <xdr:spPr>
        <a:xfrm>
          <a:off x="15290800" y="10248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130628</xdr:rowOff>
    </xdr:from>
    <xdr:to>
      <xdr:col>74</xdr:col>
      <xdr:colOff>31750</xdr:colOff>
      <xdr:row>59</xdr:row>
      <xdr:rowOff>60778</xdr:rowOff>
    </xdr:to>
    <xdr:sp macro="" textlink="">
      <xdr:nvSpPr>
        <xdr:cNvPr id="274" name="楕円 273"/>
        <xdr:cNvSpPr/>
      </xdr:nvSpPr>
      <xdr:spPr>
        <a:xfrm>
          <a:off x="147320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45555</xdr:rowOff>
    </xdr:from>
    <xdr:ext cx="762000" cy="259045"/>
    <xdr:sp macro="" textlink="">
      <xdr:nvSpPr>
        <xdr:cNvPr id="275" name="テキスト ボックス 274"/>
        <xdr:cNvSpPr txBox="1"/>
      </xdr:nvSpPr>
      <xdr:spPr>
        <a:xfrm>
          <a:off x="14401800" y="1016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78922</xdr:rowOff>
    </xdr:from>
    <xdr:to>
      <xdr:col>69</xdr:col>
      <xdr:colOff>142875</xdr:colOff>
      <xdr:row>60</xdr:row>
      <xdr:rowOff>9072</xdr:rowOff>
    </xdr:to>
    <xdr:sp macro="" textlink="">
      <xdr:nvSpPr>
        <xdr:cNvPr id="276" name="楕円 275"/>
        <xdr:cNvSpPr/>
      </xdr:nvSpPr>
      <xdr:spPr>
        <a:xfrm>
          <a:off x="13843000" y="101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165299</xdr:rowOff>
    </xdr:from>
    <xdr:ext cx="762000" cy="259045"/>
    <xdr:sp macro="" textlink="">
      <xdr:nvSpPr>
        <xdr:cNvPr id="277" name="テキスト ボックス 276"/>
        <xdr:cNvSpPr txBox="1"/>
      </xdr:nvSpPr>
      <xdr:spPr>
        <a:xfrm>
          <a:off x="13512800" y="1028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89807</xdr:rowOff>
    </xdr:from>
    <xdr:to>
      <xdr:col>65</xdr:col>
      <xdr:colOff>53975</xdr:colOff>
      <xdr:row>60</xdr:row>
      <xdr:rowOff>19957</xdr:rowOff>
    </xdr:to>
    <xdr:sp macro="" textlink="">
      <xdr:nvSpPr>
        <xdr:cNvPr id="278" name="楕円 277"/>
        <xdr:cNvSpPr/>
      </xdr:nvSpPr>
      <xdr:spPr>
        <a:xfrm>
          <a:off x="12954000" y="1020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4734</xdr:rowOff>
    </xdr:from>
    <xdr:ext cx="762000" cy="259045"/>
    <xdr:sp macro="" textlink="">
      <xdr:nvSpPr>
        <xdr:cNvPr id="279" name="テキスト ボックス 278"/>
        <xdr:cNvSpPr txBox="1"/>
      </xdr:nvSpPr>
      <xdr:spPr>
        <a:xfrm>
          <a:off x="12623800" y="1029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類似団体平均を下回っているのは、本市に関係する一部事務組合等への負担金が他市町村と比較しても小規模</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年度決算額で</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38</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百万円</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であることが要因である。経常収支比率は前年から</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0.3</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ポイントの悪化</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とな</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り</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、経常的な支出が増加傾向であり、今後</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悪化が見込まれるため、事業の見直し等により経費の縮減に努める。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138430</xdr:rowOff>
    </xdr:from>
    <xdr:to>
      <xdr:col>82</xdr:col>
      <xdr:colOff>107950</xdr:colOff>
      <xdr:row>35</xdr:row>
      <xdr:rowOff>161290</xdr:rowOff>
    </xdr:to>
    <xdr:cxnSp macro="">
      <xdr:nvCxnSpPr>
        <xdr:cNvPr id="311" name="直線コネクタ 310"/>
        <xdr:cNvCxnSpPr/>
      </xdr:nvCxnSpPr>
      <xdr:spPr>
        <a:xfrm>
          <a:off x="15671800" y="61391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2557</xdr:rowOff>
    </xdr:from>
    <xdr:ext cx="762000" cy="259045"/>
    <xdr:sp macro="" textlink="">
      <xdr:nvSpPr>
        <xdr:cNvPr id="312" name="補助費等平均値テキスト"/>
        <xdr:cNvSpPr txBox="1"/>
      </xdr:nvSpPr>
      <xdr:spPr>
        <a:xfrm>
          <a:off x="16598900" y="651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138430</xdr:rowOff>
    </xdr:from>
    <xdr:to>
      <xdr:col>78</xdr:col>
      <xdr:colOff>69850</xdr:colOff>
      <xdr:row>35</xdr:row>
      <xdr:rowOff>138430</xdr:rowOff>
    </xdr:to>
    <xdr:cxnSp macro="">
      <xdr:nvCxnSpPr>
        <xdr:cNvPr id="314" name="直線コネクタ 313"/>
        <xdr:cNvCxnSpPr/>
      </xdr:nvCxnSpPr>
      <xdr:spPr>
        <a:xfrm>
          <a:off x="14782800" y="6139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109237</xdr:rowOff>
    </xdr:from>
    <xdr:ext cx="736600" cy="259045"/>
    <xdr:sp macro="" textlink="">
      <xdr:nvSpPr>
        <xdr:cNvPr id="316" name="テキスト ボックス 315"/>
        <xdr:cNvSpPr txBox="1"/>
      </xdr:nvSpPr>
      <xdr:spPr>
        <a:xfrm>
          <a:off x="15290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138430</xdr:rowOff>
    </xdr:from>
    <xdr:to>
      <xdr:col>73</xdr:col>
      <xdr:colOff>180975</xdr:colOff>
      <xdr:row>36</xdr:row>
      <xdr:rowOff>20320</xdr:rowOff>
    </xdr:to>
    <xdr:cxnSp macro="">
      <xdr:nvCxnSpPr>
        <xdr:cNvPr id="317" name="直線コネクタ 316"/>
        <xdr:cNvCxnSpPr/>
      </xdr:nvCxnSpPr>
      <xdr:spPr>
        <a:xfrm flipV="1">
          <a:off x="13893800" y="61391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93997</xdr:rowOff>
    </xdr:from>
    <xdr:ext cx="762000" cy="259045"/>
    <xdr:sp macro="" textlink="">
      <xdr:nvSpPr>
        <xdr:cNvPr id="319" name="テキスト ボックス 318"/>
        <xdr:cNvSpPr txBox="1"/>
      </xdr:nvSpPr>
      <xdr:spPr>
        <a:xfrm>
          <a:off x="14401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20320</xdr:rowOff>
    </xdr:from>
    <xdr:to>
      <xdr:col>69</xdr:col>
      <xdr:colOff>92075</xdr:colOff>
      <xdr:row>36</xdr:row>
      <xdr:rowOff>43180</xdr:rowOff>
    </xdr:to>
    <xdr:cxnSp macro="">
      <xdr:nvCxnSpPr>
        <xdr:cNvPr id="320" name="直線コネクタ 319"/>
        <xdr:cNvCxnSpPr/>
      </xdr:nvCxnSpPr>
      <xdr:spPr>
        <a:xfrm flipV="1">
          <a:off x="13004800" y="6192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91440</xdr:rowOff>
    </xdr:from>
    <xdr:to>
      <xdr:col>69</xdr:col>
      <xdr:colOff>142875</xdr:colOff>
      <xdr:row>39</xdr:row>
      <xdr:rowOff>21590</xdr:rowOff>
    </xdr:to>
    <xdr:sp macro="" textlink="">
      <xdr:nvSpPr>
        <xdr:cNvPr id="321" name="フローチャート: 判断 320"/>
        <xdr:cNvSpPr/>
      </xdr:nvSpPr>
      <xdr:spPr>
        <a:xfrm>
          <a:off x="13843000" y="660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6367</xdr:rowOff>
    </xdr:from>
    <xdr:ext cx="762000" cy="259045"/>
    <xdr:sp macro="" textlink="">
      <xdr:nvSpPr>
        <xdr:cNvPr id="322" name="テキスト ボックス 321"/>
        <xdr:cNvSpPr txBox="1"/>
      </xdr:nvSpPr>
      <xdr:spPr>
        <a:xfrm>
          <a:off x="13512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15240</xdr:rowOff>
    </xdr:from>
    <xdr:to>
      <xdr:col>65</xdr:col>
      <xdr:colOff>53975</xdr:colOff>
      <xdr:row>38</xdr:row>
      <xdr:rowOff>116840</xdr:rowOff>
    </xdr:to>
    <xdr:sp macro="" textlink="">
      <xdr:nvSpPr>
        <xdr:cNvPr id="323" name="フローチャート: 判断 322"/>
        <xdr:cNvSpPr/>
      </xdr:nvSpPr>
      <xdr:spPr>
        <a:xfrm>
          <a:off x="12954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101617</xdr:rowOff>
    </xdr:from>
    <xdr:ext cx="762000" cy="259045"/>
    <xdr:sp macro="" textlink="">
      <xdr:nvSpPr>
        <xdr:cNvPr id="324" name="テキスト ボックス 323"/>
        <xdr:cNvSpPr txBox="1"/>
      </xdr:nvSpPr>
      <xdr:spPr>
        <a:xfrm>
          <a:off x="12623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30" name="楕円 329"/>
        <xdr:cNvSpPr/>
      </xdr:nvSpPr>
      <xdr:spPr>
        <a:xfrm>
          <a:off x="16459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127017</xdr:rowOff>
    </xdr:from>
    <xdr:ext cx="762000" cy="259045"/>
    <xdr:sp macro="" textlink="">
      <xdr:nvSpPr>
        <xdr:cNvPr id="331" name="補助費等該当値テキスト"/>
        <xdr:cNvSpPr txBox="1"/>
      </xdr:nvSpPr>
      <xdr:spPr>
        <a:xfrm>
          <a:off x="16598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87630</xdr:rowOff>
    </xdr:from>
    <xdr:to>
      <xdr:col>78</xdr:col>
      <xdr:colOff>120650</xdr:colOff>
      <xdr:row>36</xdr:row>
      <xdr:rowOff>17780</xdr:rowOff>
    </xdr:to>
    <xdr:sp macro="" textlink="">
      <xdr:nvSpPr>
        <xdr:cNvPr id="332" name="楕円 331"/>
        <xdr:cNvSpPr/>
      </xdr:nvSpPr>
      <xdr:spPr>
        <a:xfrm>
          <a:off x="15621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27957</xdr:rowOff>
    </xdr:from>
    <xdr:ext cx="736600" cy="259045"/>
    <xdr:sp macro="" textlink="">
      <xdr:nvSpPr>
        <xdr:cNvPr id="333" name="テキスト ボックス 332"/>
        <xdr:cNvSpPr txBox="1"/>
      </xdr:nvSpPr>
      <xdr:spPr>
        <a:xfrm>
          <a:off x="15290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87630</xdr:rowOff>
    </xdr:from>
    <xdr:to>
      <xdr:col>74</xdr:col>
      <xdr:colOff>31750</xdr:colOff>
      <xdr:row>36</xdr:row>
      <xdr:rowOff>17780</xdr:rowOff>
    </xdr:to>
    <xdr:sp macro="" textlink="">
      <xdr:nvSpPr>
        <xdr:cNvPr id="334" name="楕円 333"/>
        <xdr:cNvSpPr/>
      </xdr:nvSpPr>
      <xdr:spPr>
        <a:xfrm>
          <a:off x="14732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27957</xdr:rowOff>
    </xdr:from>
    <xdr:ext cx="762000" cy="259045"/>
    <xdr:sp macro="" textlink="">
      <xdr:nvSpPr>
        <xdr:cNvPr id="335" name="テキスト ボックス 334"/>
        <xdr:cNvSpPr txBox="1"/>
      </xdr:nvSpPr>
      <xdr:spPr>
        <a:xfrm>
          <a:off x="14401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140970</xdr:rowOff>
    </xdr:from>
    <xdr:to>
      <xdr:col>69</xdr:col>
      <xdr:colOff>142875</xdr:colOff>
      <xdr:row>36</xdr:row>
      <xdr:rowOff>71120</xdr:rowOff>
    </xdr:to>
    <xdr:sp macro="" textlink="">
      <xdr:nvSpPr>
        <xdr:cNvPr id="336" name="楕円 335"/>
        <xdr:cNvSpPr/>
      </xdr:nvSpPr>
      <xdr:spPr>
        <a:xfrm>
          <a:off x="13843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81297</xdr:rowOff>
    </xdr:from>
    <xdr:ext cx="762000" cy="259045"/>
    <xdr:sp macro="" textlink="">
      <xdr:nvSpPr>
        <xdr:cNvPr id="337" name="テキスト ボックス 336"/>
        <xdr:cNvSpPr txBox="1"/>
      </xdr:nvSpPr>
      <xdr:spPr>
        <a:xfrm>
          <a:off x="13512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163830</xdr:rowOff>
    </xdr:from>
    <xdr:to>
      <xdr:col>65</xdr:col>
      <xdr:colOff>53975</xdr:colOff>
      <xdr:row>36</xdr:row>
      <xdr:rowOff>93980</xdr:rowOff>
    </xdr:to>
    <xdr:sp macro="" textlink="">
      <xdr:nvSpPr>
        <xdr:cNvPr id="338" name="楕円 337"/>
        <xdr:cNvSpPr/>
      </xdr:nvSpPr>
      <xdr:spPr>
        <a:xfrm>
          <a:off x="12954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104157</xdr:rowOff>
    </xdr:from>
    <xdr:ext cx="762000" cy="259045"/>
    <xdr:sp macro="" textlink="">
      <xdr:nvSpPr>
        <xdr:cNvPr id="339" name="テキスト ボックス 338"/>
        <xdr:cNvSpPr txBox="1"/>
      </xdr:nvSpPr>
      <xdr:spPr>
        <a:xfrm>
          <a:off x="12623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大型の建設事業の財源とした地方債の償還が令和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年度から順次開始しており、元利償還金が増加（元</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利</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金＋</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106</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百万円）した。その結果、経常収支比率は</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0.7</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ポイント悪化した。</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年度以降も増加見込みであり、今後、非常に厳しい財政運営となることが予想される。地方債の発行と償還のバランスを考慮しながら、事業の取捨選択を厳格に行っていく。</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142239</xdr:rowOff>
    </xdr:from>
    <xdr:to>
      <xdr:col>24</xdr:col>
      <xdr:colOff>25400</xdr:colOff>
      <xdr:row>77</xdr:row>
      <xdr:rowOff>24130</xdr:rowOff>
    </xdr:to>
    <xdr:cxnSp macro="">
      <xdr:nvCxnSpPr>
        <xdr:cNvPr id="372" name="直線コネクタ 371"/>
        <xdr:cNvCxnSpPr/>
      </xdr:nvCxnSpPr>
      <xdr:spPr>
        <a:xfrm>
          <a:off x="3987800" y="1317243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73" name="公債費平均値テキスト"/>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119380</xdr:rowOff>
    </xdr:from>
    <xdr:to>
      <xdr:col>19</xdr:col>
      <xdr:colOff>187325</xdr:colOff>
      <xdr:row>76</xdr:row>
      <xdr:rowOff>142239</xdr:rowOff>
    </xdr:to>
    <xdr:cxnSp macro="">
      <xdr:nvCxnSpPr>
        <xdr:cNvPr id="375" name="直線コネクタ 374"/>
        <xdr:cNvCxnSpPr/>
      </xdr:nvCxnSpPr>
      <xdr:spPr>
        <a:xfrm>
          <a:off x="3098800" y="131495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52088</xdr:rowOff>
    </xdr:from>
    <xdr:ext cx="736600" cy="259045"/>
    <xdr:sp macro="" textlink="">
      <xdr:nvSpPr>
        <xdr:cNvPr id="377" name="テキスト ボックス 376"/>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119380</xdr:rowOff>
    </xdr:from>
    <xdr:to>
      <xdr:col>15</xdr:col>
      <xdr:colOff>98425</xdr:colOff>
      <xdr:row>76</xdr:row>
      <xdr:rowOff>157480</xdr:rowOff>
    </xdr:to>
    <xdr:cxnSp macro="">
      <xdr:nvCxnSpPr>
        <xdr:cNvPr id="378" name="直線コネクタ 377"/>
        <xdr:cNvCxnSpPr/>
      </xdr:nvCxnSpPr>
      <xdr:spPr>
        <a:xfrm flipV="1">
          <a:off x="2209800" y="13149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80" name="テキスト ボックス 379"/>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149861</xdr:rowOff>
    </xdr:from>
    <xdr:to>
      <xdr:col>11</xdr:col>
      <xdr:colOff>9525</xdr:colOff>
      <xdr:row>76</xdr:row>
      <xdr:rowOff>157480</xdr:rowOff>
    </xdr:to>
    <xdr:cxnSp macro="">
      <xdr:nvCxnSpPr>
        <xdr:cNvPr id="381" name="直線コネクタ 380"/>
        <xdr:cNvCxnSpPr/>
      </xdr:nvCxnSpPr>
      <xdr:spPr>
        <a:xfrm>
          <a:off x="1320800" y="131800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49530</xdr:rowOff>
    </xdr:from>
    <xdr:to>
      <xdr:col>11</xdr:col>
      <xdr:colOff>60325</xdr:colOff>
      <xdr:row>77</xdr:row>
      <xdr:rowOff>151130</xdr:rowOff>
    </xdr:to>
    <xdr:sp macro="" textlink="">
      <xdr:nvSpPr>
        <xdr:cNvPr id="382" name="フローチャート: 判断 381"/>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135907</xdr:rowOff>
    </xdr:from>
    <xdr:ext cx="762000" cy="259045"/>
    <xdr:sp macro="" textlink="">
      <xdr:nvSpPr>
        <xdr:cNvPr id="383" name="テキスト ボックス 382"/>
        <xdr:cNvSpPr txBox="1"/>
      </xdr:nvSpPr>
      <xdr:spPr>
        <a:xfrm>
          <a:off x="1828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84" name="フローチャート: 判断 383"/>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85" name="テキスト ボックス 384"/>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91" name="楕円 390"/>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116857</xdr:rowOff>
    </xdr:from>
    <xdr:ext cx="762000" cy="259045"/>
    <xdr:sp macro="" textlink="">
      <xdr:nvSpPr>
        <xdr:cNvPr id="392" name="公債費該当値テキスト"/>
        <xdr:cNvSpPr txBox="1"/>
      </xdr:nvSpPr>
      <xdr:spPr>
        <a:xfrm>
          <a:off x="49149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91439</xdr:rowOff>
    </xdr:from>
    <xdr:to>
      <xdr:col>20</xdr:col>
      <xdr:colOff>38100</xdr:colOff>
      <xdr:row>77</xdr:row>
      <xdr:rowOff>21589</xdr:rowOff>
    </xdr:to>
    <xdr:sp macro="" textlink="">
      <xdr:nvSpPr>
        <xdr:cNvPr id="393" name="楕円 392"/>
        <xdr:cNvSpPr/>
      </xdr:nvSpPr>
      <xdr:spPr>
        <a:xfrm>
          <a:off x="3937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94" name="テキスト ボックス 393"/>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68580</xdr:rowOff>
    </xdr:from>
    <xdr:to>
      <xdr:col>15</xdr:col>
      <xdr:colOff>149225</xdr:colOff>
      <xdr:row>76</xdr:row>
      <xdr:rowOff>170180</xdr:rowOff>
    </xdr:to>
    <xdr:sp macro="" textlink="">
      <xdr:nvSpPr>
        <xdr:cNvPr id="395" name="楕円 394"/>
        <xdr:cNvSpPr/>
      </xdr:nvSpPr>
      <xdr:spPr>
        <a:xfrm>
          <a:off x="3048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8907</xdr:rowOff>
    </xdr:from>
    <xdr:ext cx="762000" cy="259045"/>
    <xdr:sp macro="" textlink="">
      <xdr:nvSpPr>
        <xdr:cNvPr id="396" name="テキスト ボックス 395"/>
        <xdr:cNvSpPr txBox="1"/>
      </xdr:nvSpPr>
      <xdr:spPr>
        <a:xfrm>
          <a:off x="2717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106680</xdr:rowOff>
    </xdr:from>
    <xdr:to>
      <xdr:col>11</xdr:col>
      <xdr:colOff>60325</xdr:colOff>
      <xdr:row>77</xdr:row>
      <xdr:rowOff>36830</xdr:rowOff>
    </xdr:to>
    <xdr:sp macro="" textlink="">
      <xdr:nvSpPr>
        <xdr:cNvPr id="397" name="楕円 396"/>
        <xdr:cNvSpPr/>
      </xdr:nvSpPr>
      <xdr:spPr>
        <a:xfrm>
          <a:off x="2159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47007</xdr:rowOff>
    </xdr:from>
    <xdr:ext cx="762000" cy="259045"/>
    <xdr:sp macro="" textlink="">
      <xdr:nvSpPr>
        <xdr:cNvPr id="398" name="テキスト ボックス 397"/>
        <xdr:cNvSpPr txBox="1"/>
      </xdr:nvSpPr>
      <xdr:spPr>
        <a:xfrm>
          <a:off x="1828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99061</xdr:rowOff>
    </xdr:from>
    <xdr:to>
      <xdr:col>6</xdr:col>
      <xdr:colOff>171450</xdr:colOff>
      <xdr:row>77</xdr:row>
      <xdr:rowOff>29211</xdr:rowOff>
    </xdr:to>
    <xdr:sp macro="" textlink="">
      <xdr:nvSpPr>
        <xdr:cNvPr id="399" name="楕円 398"/>
        <xdr:cNvSpPr/>
      </xdr:nvSpPr>
      <xdr:spPr>
        <a:xfrm>
          <a:off x="1270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39387</xdr:rowOff>
    </xdr:from>
    <xdr:ext cx="762000" cy="259045"/>
    <xdr:sp macro="" textlink="">
      <xdr:nvSpPr>
        <xdr:cNvPr id="400" name="テキスト ボックス 399"/>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物件費</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及び扶助費</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の上昇が主な要因となり、公債費以外の経常収支比率は</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7.6</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ポイント悪化した。主に補助費、物件費の支出については、事業の見直し等により経費の縮減に努める。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5" name="公債費以外最小値テキスト"/>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64136</xdr:rowOff>
    </xdr:from>
    <xdr:to>
      <xdr:col>82</xdr:col>
      <xdr:colOff>107950</xdr:colOff>
      <xdr:row>78</xdr:row>
      <xdr:rowOff>155575</xdr:rowOff>
    </xdr:to>
    <xdr:cxnSp macro="">
      <xdr:nvCxnSpPr>
        <xdr:cNvPr id="429" name="直線コネクタ 428"/>
        <xdr:cNvCxnSpPr/>
      </xdr:nvCxnSpPr>
      <xdr:spPr>
        <a:xfrm>
          <a:off x="15671800" y="13094336"/>
          <a:ext cx="838200" cy="43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0"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86995</xdr:rowOff>
    </xdr:from>
    <xdr:to>
      <xdr:col>78</xdr:col>
      <xdr:colOff>69850</xdr:colOff>
      <xdr:row>76</xdr:row>
      <xdr:rowOff>64136</xdr:rowOff>
    </xdr:to>
    <xdr:cxnSp macro="">
      <xdr:nvCxnSpPr>
        <xdr:cNvPr id="432" name="直線コネクタ 431"/>
        <xdr:cNvCxnSpPr/>
      </xdr:nvCxnSpPr>
      <xdr:spPr>
        <a:xfrm>
          <a:off x="14782800" y="12945745"/>
          <a:ext cx="8890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151147</xdr:rowOff>
    </xdr:from>
    <xdr:ext cx="736600" cy="259045"/>
    <xdr:sp macro="" textlink="">
      <xdr:nvSpPr>
        <xdr:cNvPr id="434" name="テキスト ボックス 433"/>
        <xdr:cNvSpPr txBox="1"/>
      </xdr:nvSpPr>
      <xdr:spPr>
        <a:xfrm>
          <a:off x="15290800" y="13181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86995</xdr:rowOff>
    </xdr:from>
    <xdr:to>
      <xdr:col>73</xdr:col>
      <xdr:colOff>180975</xdr:colOff>
      <xdr:row>76</xdr:row>
      <xdr:rowOff>167005</xdr:rowOff>
    </xdr:to>
    <xdr:cxnSp macro="">
      <xdr:nvCxnSpPr>
        <xdr:cNvPr id="435" name="直線コネクタ 434"/>
        <xdr:cNvCxnSpPr/>
      </xdr:nvCxnSpPr>
      <xdr:spPr>
        <a:xfrm flipV="1">
          <a:off x="13893800" y="12945745"/>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6" name="フローチャート: 判断 435"/>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139716</xdr:rowOff>
    </xdr:from>
    <xdr:ext cx="762000" cy="259045"/>
    <xdr:sp macro="" textlink="">
      <xdr:nvSpPr>
        <xdr:cNvPr id="437" name="テキスト ボックス 436"/>
        <xdr:cNvSpPr txBox="1"/>
      </xdr:nvSpPr>
      <xdr:spPr>
        <a:xfrm>
          <a:off x="14401800" y="1299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167005</xdr:rowOff>
    </xdr:from>
    <xdr:to>
      <xdr:col>69</xdr:col>
      <xdr:colOff>92075</xdr:colOff>
      <xdr:row>78</xdr:row>
      <xdr:rowOff>6986</xdr:rowOff>
    </xdr:to>
    <xdr:cxnSp macro="">
      <xdr:nvCxnSpPr>
        <xdr:cNvPr id="438" name="直線コネクタ 437"/>
        <xdr:cNvCxnSpPr/>
      </xdr:nvCxnSpPr>
      <xdr:spPr>
        <a:xfrm flipV="1">
          <a:off x="13004800" y="13197205"/>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9" name="フローチャート: 判断 438"/>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40" name="テキスト ボックス 439"/>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41" name="フローチャート: 判断 440"/>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42" name="テキスト ボックス 441"/>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104775</xdr:rowOff>
    </xdr:from>
    <xdr:to>
      <xdr:col>82</xdr:col>
      <xdr:colOff>158750</xdr:colOff>
      <xdr:row>79</xdr:row>
      <xdr:rowOff>34925</xdr:rowOff>
    </xdr:to>
    <xdr:sp macro="" textlink="">
      <xdr:nvSpPr>
        <xdr:cNvPr id="448" name="楕円 447"/>
        <xdr:cNvSpPr/>
      </xdr:nvSpPr>
      <xdr:spPr>
        <a:xfrm>
          <a:off x="16459200" y="1347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76852</xdr:rowOff>
    </xdr:from>
    <xdr:ext cx="762000" cy="259045"/>
    <xdr:sp macro="" textlink="">
      <xdr:nvSpPr>
        <xdr:cNvPr id="449" name="公債費以外該当値テキスト"/>
        <xdr:cNvSpPr txBox="1"/>
      </xdr:nvSpPr>
      <xdr:spPr>
        <a:xfrm>
          <a:off x="16598900" y="1344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13336</xdr:rowOff>
    </xdr:from>
    <xdr:to>
      <xdr:col>78</xdr:col>
      <xdr:colOff>120650</xdr:colOff>
      <xdr:row>76</xdr:row>
      <xdr:rowOff>114936</xdr:rowOff>
    </xdr:to>
    <xdr:sp macro="" textlink="">
      <xdr:nvSpPr>
        <xdr:cNvPr id="450" name="楕円 449"/>
        <xdr:cNvSpPr/>
      </xdr:nvSpPr>
      <xdr:spPr>
        <a:xfrm>
          <a:off x="15621000" y="1304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125112</xdr:rowOff>
    </xdr:from>
    <xdr:ext cx="736600" cy="259045"/>
    <xdr:sp macro="" textlink="">
      <xdr:nvSpPr>
        <xdr:cNvPr id="451" name="テキスト ボックス 450"/>
        <xdr:cNvSpPr txBox="1"/>
      </xdr:nvSpPr>
      <xdr:spPr>
        <a:xfrm>
          <a:off x="15290800" y="12812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36195</xdr:rowOff>
    </xdr:from>
    <xdr:to>
      <xdr:col>74</xdr:col>
      <xdr:colOff>31750</xdr:colOff>
      <xdr:row>75</xdr:row>
      <xdr:rowOff>137795</xdr:rowOff>
    </xdr:to>
    <xdr:sp macro="" textlink="">
      <xdr:nvSpPr>
        <xdr:cNvPr id="452" name="楕円 451"/>
        <xdr:cNvSpPr/>
      </xdr:nvSpPr>
      <xdr:spPr>
        <a:xfrm>
          <a:off x="14732000" y="1289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147972</xdr:rowOff>
    </xdr:from>
    <xdr:ext cx="762000" cy="259045"/>
    <xdr:sp macro="" textlink="">
      <xdr:nvSpPr>
        <xdr:cNvPr id="453" name="テキスト ボックス 452"/>
        <xdr:cNvSpPr txBox="1"/>
      </xdr:nvSpPr>
      <xdr:spPr>
        <a:xfrm>
          <a:off x="14401800" y="1266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116205</xdr:rowOff>
    </xdr:from>
    <xdr:to>
      <xdr:col>69</xdr:col>
      <xdr:colOff>142875</xdr:colOff>
      <xdr:row>77</xdr:row>
      <xdr:rowOff>46355</xdr:rowOff>
    </xdr:to>
    <xdr:sp macro="" textlink="">
      <xdr:nvSpPr>
        <xdr:cNvPr id="454" name="楕円 453"/>
        <xdr:cNvSpPr/>
      </xdr:nvSpPr>
      <xdr:spPr>
        <a:xfrm>
          <a:off x="13843000" y="131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31132</xdr:rowOff>
    </xdr:from>
    <xdr:ext cx="762000" cy="259045"/>
    <xdr:sp macro="" textlink="">
      <xdr:nvSpPr>
        <xdr:cNvPr id="455" name="テキスト ボックス 454"/>
        <xdr:cNvSpPr txBox="1"/>
      </xdr:nvSpPr>
      <xdr:spPr>
        <a:xfrm>
          <a:off x="13512800" y="1323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127636</xdr:rowOff>
    </xdr:from>
    <xdr:to>
      <xdr:col>65</xdr:col>
      <xdr:colOff>53975</xdr:colOff>
      <xdr:row>78</xdr:row>
      <xdr:rowOff>57786</xdr:rowOff>
    </xdr:to>
    <xdr:sp macro="" textlink="">
      <xdr:nvSpPr>
        <xdr:cNvPr id="456" name="楕円 455"/>
        <xdr:cNvSpPr/>
      </xdr:nvSpPr>
      <xdr:spPr>
        <a:xfrm>
          <a:off x="12954000" y="1332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42563</xdr:rowOff>
    </xdr:from>
    <xdr:ext cx="762000" cy="259045"/>
    <xdr:sp macro="" textlink="">
      <xdr:nvSpPr>
        <xdr:cNvPr id="457" name="テキスト ボックス 456"/>
        <xdr:cNvSpPr txBox="1"/>
      </xdr:nvSpPr>
      <xdr:spPr>
        <a:xfrm>
          <a:off x="12623800" y="1341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福岡県直方市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142519</xdr:rowOff>
    </xdr:from>
    <xdr:to>
      <xdr:col>29</xdr:col>
      <xdr:colOff>127000</xdr:colOff>
      <xdr:row>18</xdr:row>
      <xdr:rowOff>2515</xdr:rowOff>
    </xdr:to>
    <xdr:cxnSp macro="">
      <xdr:nvCxnSpPr>
        <xdr:cNvPr id="50" name="直線コネクタ 49"/>
        <xdr:cNvCxnSpPr/>
      </xdr:nvCxnSpPr>
      <xdr:spPr bwMode="auto">
        <a:xfrm flipV="1">
          <a:off x="5003800" y="3104794"/>
          <a:ext cx="647700" cy="31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157535</xdr:rowOff>
    </xdr:from>
    <xdr:ext cx="762000" cy="259045"/>
    <xdr:sp macro="" textlink="">
      <xdr:nvSpPr>
        <xdr:cNvPr id="51" name="人口1人当たり決算額の推移平均値テキスト130"/>
        <xdr:cNvSpPr txBox="1"/>
      </xdr:nvSpPr>
      <xdr:spPr>
        <a:xfrm>
          <a:off x="5740400" y="277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168758</xdr:rowOff>
    </xdr:from>
    <xdr:to>
      <xdr:col>26</xdr:col>
      <xdr:colOff>50800</xdr:colOff>
      <xdr:row>18</xdr:row>
      <xdr:rowOff>2515</xdr:rowOff>
    </xdr:to>
    <xdr:cxnSp macro="">
      <xdr:nvCxnSpPr>
        <xdr:cNvPr id="53" name="直線コネクタ 52"/>
        <xdr:cNvCxnSpPr/>
      </xdr:nvCxnSpPr>
      <xdr:spPr bwMode="auto">
        <a:xfrm>
          <a:off x="4305300" y="3131033"/>
          <a:ext cx="698500" cy="5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111269</xdr:rowOff>
    </xdr:from>
    <xdr:ext cx="736600" cy="259045"/>
    <xdr:sp macro="" textlink="">
      <xdr:nvSpPr>
        <xdr:cNvPr id="55" name="テキスト ボックス 54"/>
        <xdr:cNvSpPr txBox="1"/>
      </xdr:nvSpPr>
      <xdr:spPr>
        <a:xfrm>
          <a:off x="4622800" y="2730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168758</xdr:rowOff>
    </xdr:from>
    <xdr:to>
      <xdr:col>22</xdr:col>
      <xdr:colOff>114300</xdr:colOff>
      <xdr:row>17</xdr:row>
      <xdr:rowOff>170332</xdr:rowOff>
    </xdr:to>
    <xdr:cxnSp macro="">
      <xdr:nvCxnSpPr>
        <xdr:cNvPr id="56" name="直線コネクタ 55"/>
        <xdr:cNvCxnSpPr/>
      </xdr:nvCxnSpPr>
      <xdr:spPr bwMode="auto">
        <a:xfrm flipV="1">
          <a:off x="3606800" y="3131033"/>
          <a:ext cx="698500" cy="1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113491</xdr:rowOff>
    </xdr:from>
    <xdr:ext cx="762000" cy="259045"/>
    <xdr:sp macro="" textlink="">
      <xdr:nvSpPr>
        <xdr:cNvPr id="58" name="テキスト ボックス 57"/>
        <xdr:cNvSpPr txBox="1"/>
      </xdr:nvSpPr>
      <xdr:spPr>
        <a:xfrm>
          <a:off x="3924300" y="273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170332</xdr:rowOff>
    </xdr:from>
    <xdr:to>
      <xdr:col>18</xdr:col>
      <xdr:colOff>177800</xdr:colOff>
      <xdr:row>18</xdr:row>
      <xdr:rowOff>6833</xdr:rowOff>
    </xdr:to>
    <xdr:cxnSp macro="">
      <xdr:nvCxnSpPr>
        <xdr:cNvPr id="59" name="直線コネクタ 58"/>
        <xdr:cNvCxnSpPr/>
      </xdr:nvCxnSpPr>
      <xdr:spPr bwMode="auto">
        <a:xfrm flipV="1">
          <a:off x="2908300" y="3132607"/>
          <a:ext cx="698500" cy="79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110795</xdr:rowOff>
    </xdr:from>
    <xdr:to>
      <xdr:col>19</xdr:col>
      <xdr:colOff>38100</xdr:colOff>
      <xdr:row>17</xdr:row>
      <xdr:rowOff>40945</xdr:rowOff>
    </xdr:to>
    <xdr:sp macro="" textlink="">
      <xdr:nvSpPr>
        <xdr:cNvPr id="60" name="フローチャート: 判断 59"/>
        <xdr:cNvSpPr/>
      </xdr:nvSpPr>
      <xdr:spPr bwMode="auto">
        <a:xfrm>
          <a:off x="3556000" y="2901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51122</xdr:rowOff>
    </xdr:from>
    <xdr:ext cx="762000" cy="259045"/>
    <xdr:sp macro="" textlink="">
      <xdr:nvSpPr>
        <xdr:cNvPr id="61" name="テキスト ボックス 60"/>
        <xdr:cNvSpPr txBox="1"/>
      </xdr:nvSpPr>
      <xdr:spPr>
        <a:xfrm>
          <a:off x="3225800" y="267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131737</xdr:rowOff>
    </xdr:from>
    <xdr:to>
      <xdr:col>15</xdr:col>
      <xdr:colOff>101600</xdr:colOff>
      <xdr:row>17</xdr:row>
      <xdr:rowOff>61887</xdr:rowOff>
    </xdr:to>
    <xdr:sp macro="" textlink="">
      <xdr:nvSpPr>
        <xdr:cNvPr id="62" name="フローチャート: 判断 61"/>
        <xdr:cNvSpPr/>
      </xdr:nvSpPr>
      <xdr:spPr bwMode="auto">
        <a:xfrm>
          <a:off x="2857500" y="29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72064</xdr:rowOff>
    </xdr:from>
    <xdr:ext cx="762000" cy="259045"/>
    <xdr:sp macro="" textlink="">
      <xdr:nvSpPr>
        <xdr:cNvPr id="63" name="テキスト ボックス 62"/>
        <xdr:cNvSpPr txBox="1"/>
      </xdr:nvSpPr>
      <xdr:spPr>
        <a:xfrm>
          <a:off x="2527300" y="26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91719</xdr:rowOff>
    </xdr:from>
    <xdr:to>
      <xdr:col>29</xdr:col>
      <xdr:colOff>177800</xdr:colOff>
      <xdr:row>18</xdr:row>
      <xdr:rowOff>21869</xdr:rowOff>
    </xdr:to>
    <xdr:sp macro="" textlink="">
      <xdr:nvSpPr>
        <xdr:cNvPr id="69" name="楕円 68"/>
        <xdr:cNvSpPr/>
      </xdr:nvSpPr>
      <xdr:spPr bwMode="auto">
        <a:xfrm>
          <a:off x="5600700" y="3053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63796</xdr:rowOff>
    </xdr:from>
    <xdr:ext cx="762000" cy="259045"/>
    <xdr:sp macro="" textlink="">
      <xdr:nvSpPr>
        <xdr:cNvPr id="70" name="人口1人当たり決算額の推移該当値テキスト130"/>
        <xdr:cNvSpPr txBox="1"/>
      </xdr:nvSpPr>
      <xdr:spPr>
        <a:xfrm>
          <a:off x="5740400" y="302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123165</xdr:rowOff>
    </xdr:from>
    <xdr:to>
      <xdr:col>26</xdr:col>
      <xdr:colOff>101600</xdr:colOff>
      <xdr:row>18</xdr:row>
      <xdr:rowOff>53315</xdr:rowOff>
    </xdr:to>
    <xdr:sp macro="" textlink="">
      <xdr:nvSpPr>
        <xdr:cNvPr id="71" name="楕円 70"/>
        <xdr:cNvSpPr/>
      </xdr:nvSpPr>
      <xdr:spPr bwMode="auto">
        <a:xfrm>
          <a:off x="4953000" y="3085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38092</xdr:rowOff>
    </xdr:from>
    <xdr:ext cx="736600" cy="259045"/>
    <xdr:sp macro="" textlink="">
      <xdr:nvSpPr>
        <xdr:cNvPr id="72" name="テキスト ボックス 71"/>
        <xdr:cNvSpPr txBox="1"/>
      </xdr:nvSpPr>
      <xdr:spPr>
        <a:xfrm>
          <a:off x="4622800" y="3171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117958</xdr:rowOff>
    </xdr:from>
    <xdr:to>
      <xdr:col>22</xdr:col>
      <xdr:colOff>165100</xdr:colOff>
      <xdr:row>18</xdr:row>
      <xdr:rowOff>48108</xdr:rowOff>
    </xdr:to>
    <xdr:sp macro="" textlink="">
      <xdr:nvSpPr>
        <xdr:cNvPr id="73" name="楕円 72"/>
        <xdr:cNvSpPr/>
      </xdr:nvSpPr>
      <xdr:spPr bwMode="auto">
        <a:xfrm>
          <a:off x="4254500" y="3080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32885</xdr:rowOff>
    </xdr:from>
    <xdr:ext cx="762000" cy="259045"/>
    <xdr:sp macro="" textlink="">
      <xdr:nvSpPr>
        <xdr:cNvPr id="74" name="テキスト ボックス 73"/>
        <xdr:cNvSpPr txBox="1"/>
      </xdr:nvSpPr>
      <xdr:spPr>
        <a:xfrm>
          <a:off x="3924300" y="316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119532</xdr:rowOff>
    </xdr:from>
    <xdr:to>
      <xdr:col>19</xdr:col>
      <xdr:colOff>38100</xdr:colOff>
      <xdr:row>18</xdr:row>
      <xdr:rowOff>49682</xdr:rowOff>
    </xdr:to>
    <xdr:sp macro="" textlink="">
      <xdr:nvSpPr>
        <xdr:cNvPr id="75" name="楕円 74"/>
        <xdr:cNvSpPr/>
      </xdr:nvSpPr>
      <xdr:spPr bwMode="auto">
        <a:xfrm>
          <a:off x="3556000" y="3081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34459</xdr:rowOff>
    </xdr:from>
    <xdr:ext cx="762000" cy="259045"/>
    <xdr:sp macro="" textlink="">
      <xdr:nvSpPr>
        <xdr:cNvPr id="76" name="テキスト ボックス 75"/>
        <xdr:cNvSpPr txBox="1"/>
      </xdr:nvSpPr>
      <xdr:spPr>
        <a:xfrm>
          <a:off x="3225800" y="316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127483</xdr:rowOff>
    </xdr:from>
    <xdr:to>
      <xdr:col>15</xdr:col>
      <xdr:colOff>101600</xdr:colOff>
      <xdr:row>18</xdr:row>
      <xdr:rowOff>57633</xdr:rowOff>
    </xdr:to>
    <xdr:sp macro="" textlink="">
      <xdr:nvSpPr>
        <xdr:cNvPr id="77" name="楕円 76"/>
        <xdr:cNvSpPr/>
      </xdr:nvSpPr>
      <xdr:spPr bwMode="auto">
        <a:xfrm>
          <a:off x="2857500" y="3089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42410</xdr:rowOff>
    </xdr:from>
    <xdr:ext cx="762000" cy="259045"/>
    <xdr:sp macro="" textlink="">
      <xdr:nvSpPr>
        <xdr:cNvPr id="78" name="テキスト ボックス 77"/>
        <xdr:cNvSpPr txBox="1"/>
      </xdr:nvSpPr>
      <xdr:spPr>
        <a:xfrm>
          <a:off x="2527300" y="3176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134152</xdr:rowOff>
    </xdr:from>
    <xdr:to>
      <xdr:col>29</xdr:col>
      <xdr:colOff>127000</xdr:colOff>
      <xdr:row>35</xdr:row>
      <xdr:rowOff>181342</xdr:rowOff>
    </xdr:to>
    <xdr:cxnSp macro="">
      <xdr:nvCxnSpPr>
        <xdr:cNvPr id="113" name="直線コネクタ 112"/>
        <xdr:cNvCxnSpPr/>
      </xdr:nvCxnSpPr>
      <xdr:spPr bwMode="auto">
        <a:xfrm flipV="1">
          <a:off x="5003800" y="6744502"/>
          <a:ext cx="647700" cy="47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197553</xdr:rowOff>
    </xdr:from>
    <xdr:ext cx="762000" cy="259045"/>
    <xdr:sp macro="" textlink="">
      <xdr:nvSpPr>
        <xdr:cNvPr id="114" name="人口1人当たり決算額の推移平均値テキスト445"/>
        <xdr:cNvSpPr txBox="1"/>
      </xdr:nvSpPr>
      <xdr:spPr>
        <a:xfrm>
          <a:off x="5740400" y="6807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181342</xdr:rowOff>
    </xdr:from>
    <xdr:to>
      <xdr:col>26</xdr:col>
      <xdr:colOff>50800</xdr:colOff>
      <xdr:row>35</xdr:row>
      <xdr:rowOff>219191</xdr:rowOff>
    </xdr:to>
    <xdr:cxnSp macro="">
      <xdr:nvCxnSpPr>
        <xdr:cNvPr id="116" name="直線コネクタ 115"/>
        <xdr:cNvCxnSpPr/>
      </xdr:nvCxnSpPr>
      <xdr:spPr bwMode="auto">
        <a:xfrm flipV="1">
          <a:off x="4305300" y="6791692"/>
          <a:ext cx="698500" cy="37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306236</xdr:rowOff>
    </xdr:from>
    <xdr:ext cx="736600" cy="259045"/>
    <xdr:sp macro="" textlink="">
      <xdr:nvSpPr>
        <xdr:cNvPr id="118" name="テキスト ボックス 117"/>
        <xdr:cNvSpPr txBox="1"/>
      </xdr:nvSpPr>
      <xdr:spPr>
        <a:xfrm>
          <a:off x="4622800" y="6916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219191</xdr:rowOff>
    </xdr:from>
    <xdr:to>
      <xdr:col>22</xdr:col>
      <xdr:colOff>114300</xdr:colOff>
      <xdr:row>35</xdr:row>
      <xdr:rowOff>256290</xdr:rowOff>
    </xdr:to>
    <xdr:cxnSp macro="">
      <xdr:nvCxnSpPr>
        <xdr:cNvPr id="119" name="直線コネクタ 118"/>
        <xdr:cNvCxnSpPr/>
      </xdr:nvCxnSpPr>
      <xdr:spPr bwMode="auto">
        <a:xfrm flipV="1">
          <a:off x="3606800" y="6829541"/>
          <a:ext cx="698500" cy="37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320377</xdr:rowOff>
    </xdr:from>
    <xdr:ext cx="762000" cy="259045"/>
    <xdr:sp macro="" textlink="">
      <xdr:nvSpPr>
        <xdr:cNvPr id="121" name="テキスト ボックス 120"/>
        <xdr:cNvSpPr txBox="1"/>
      </xdr:nvSpPr>
      <xdr:spPr>
        <a:xfrm>
          <a:off x="3924300" y="693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256290</xdr:rowOff>
    </xdr:from>
    <xdr:to>
      <xdr:col>18</xdr:col>
      <xdr:colOff>177800</xdr:colOff>
      <xdr:row>35</xdr:row>
      <xdr:rowOff>328396</xdr:rowOff>
    </xdr:to>
    <xdr:cxnSp macro="">
      <xdr:nvCxnSpPr>
        <xdr:cNvPr id="122" name="直線コネクタ 121"/>
        <xdr:cNvCxnSpPr/>
      </xdr:nvCxnSpPr>
      <xdr:spPr bwMode="auto">
        <a:xfrm flipV="1">
          <a:off x="2908300" y="6866640"/>
          <a:ext cx="698500" cy="72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196084</xdr:rowOff>
    </xdr:from>
    <xdr:to>
      <xdr:col>19</xdr:col>
      <xdr:colOff>38100</xdr:colOff>
      <xdr:row>35</xdr:row>
      <xdr:rowOff>297684</xdr:rowOff>
    </xdr:to>
    <xdr:sp macro="" textlink="">
      <xdr:nvSpPr>
        <xdr:cNvPr id="123" name="フローチャート: 判断 122"/>
        <xdr:cNvSpPr/>
      </xdr:nvSpPr>
      <xdr:spPr bwMode="auto">
        <a:xfrm>
          <a:off x="35560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307861</xdr:rowOff>
    </xdr:from>
    <xdr:ext cx="762000" cy="259045"/>
    <xdr:sp macro="" textlink="">
      <xdr:nvSpPr>
        <xdr:cNvPr id="124" name="テキスト ボックス 123"/>
        <xdr:cNvSpPr txBox="1"/>
      </xdr:nvSpPr>
      <xdr:spPr>
        <a:xfrm>
          <a:off x="3225800" y="657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196770</xdr:rowOff>
    </xdr:from>
    <xdr:to>
      <xdr:col>15</xdr:col>
      <xdr:colOff>101600</xdr:colOff>
      <xdr:row>35</xdr:row>
      <xdr:rowOff>298370</xdr:rowOff>
    </xdr:to>
    <xdr:sp macro="" textlink="">
      <xdr:nvSpPr>
        <xdr:cNvPr id="125" name="フローチャート: 判断 124"/>
        <xdr:cNvSpPr/>
      </xdr:nvSpPr>
      <xdr:spPr bwMode="auto">
        <a:xfrm>
          <a:off x="28575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308547</xdr:rowOff>
    </xdr:from>
    <xdr:ext cx="762000" cy="259045"/>
    <xdr:sp macro="" textlink="">
      <xdr:nvSpPr>
        <xdr:cNvPr id="126" name="テキスト ボックス 125"/>
        <xdr:cNvSpPr txBox="1"/>
      </xdr:nvSpPr>
      <xdr:spPr>
        <a:xfrm>
          <a:off x="2527300" y="657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83352</xdr:rowOff>
    </xdr:from>
    <xdr:to>
      <xdr:col>29</xdr:col>
      <xdr:colOff>177800</xdr:colOff>
      <xdr:row>35</xdr:row>
      <xdr:rowOff>184952</xdr:rowOff>
    </xdr:to>
    <xdr:sp macro="" textlink="">
      <xdr:nvSpPr>
        <xdr:cNvPr id="132" name="楕円 131"/>
        <xdr:cNvSpPr/>
      </xdr:nvSpPr>
      <xdr:spPr bwMode="auto">
        <a:xfrm>
          <a:off x="5600700" y="6693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271329</xdr:rowOff>
    </xdr:from>
    <xdr:ext cx="762000" cy="259045"/>
    <xdr:sp macro="" textlink="">
      <xdr:nvSpPr>
        <xdr:cNvPr id="133" name="人口1人当たり決算額の推移該当値テキスト445"/>
        <xdr:cNvSpPr txBox="1"/>
      </xdr:nvSpPr>
      <xdr:spPr>
        <a:xfrm>
          <a:off x="5740400" y="6538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130542</xdr:rowOff>
    </xdr:from>
    <xdr:to>
      <xdr:col>26</xdr:col>
      <xdr:colOff>101600</xdr:colOff>
      <xdr:row>35</xdr:row>
      <xdr:rowOff>232142</xdr:rowOff>
    </xdr:to>
    <xdr:sp macro="" textlink="">
      <xdr:nvSpPr>
        <xdr:cNvPr id="134" name="楕円 133"/>
        <xdr:cNvSpPr/>
      </xdr:nvSpPr>
      <xdr:spPr bwMode="auto">
        <a:xfrm>
          <a:off x="4953000" y="6740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242319</xdr:rowOff>
    </xdr:from>
    <xdr:ext cx="736600" cy="259045"/>
    <xdr:sp macro="" textlink="">
      <xdr:nvSpPr>
        <xdr:cNvPr id="135" name="テキスト ボックス 134"/>
        <xdr:cNvSpPr txBox="1"/>
      </xdr:nvSpPr>
      <xdr:spPr>
        <a:xfrm>
          <a:off x="4622800" y="6509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168391</xdr:rowOff>
    </xdr:from>
    <xdr:to>
      <xdr:col>22</xdr:col>
      <xdr:colOff>165100</xdr:colOff>
      <xdr:row>35</xdr:row>
      <xdr:rowOff>269991</xdr:rowOff>
    </xdr:to>
    <xdr:sp macro="" textlink="">
      <xdr:nvSpPr>
        <xdr:cNvPr id="136" name="楕円 135"/>
        <xdr:cNvSpPr/>
      </xdr:nvSpPr>
      <xdr:spPr bwMode="auto">
        <a:xfrm>
          <a:off x="4254500" y="6778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280168</xdr:rowOff>
    </xdr:from>
    <xdr:ext cx="762000" cy="259045"/>
    <xdr:sp macro="" textlink="">
      <xdr:nvSpPr>
        <xdr:cNvPr id="137" name="テキスト ボックス 136"/>
        <xdr:cNvSpPr txBox="1"/>
      </xdr:nvSpPr>
      <xdr:spPr>
        <a:xfrm>
          <a:off x="3924300" y="654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205490</xdr:rowOff>
    </xdr:from>
    <xdr:to>
      <xdr:col>19</xdr:col>
      <xdr:colOff>38100</xdr:colOff>
      <xdr:row>35</xdr:row>
      <xdr:rowOff>307090</xdr:rowOff>
    </xdr:to>
    <xdr:sp macro="" textlink="">
      <xdr:nvSpPr>
        <xdr:cNvPr id="138" name="楕円 137"/>
        <xdr:cNvSpPr/>
      </xdr:nvSpPr>
      <xdr:spPr bwMode="auto">
        <a:xfrm>
          <a:off x="3556000" y="6815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291867</xdr:rowOff>
    </xdr:from>
    <xdr:ext cx="762000" cy="259045"/>
    <xdr:sp macro="" textlink="">
      <xdr:nvSpPr>
        <xdr:cNvPr id="139" name="テキスト ボックス 138"/>
        <xdr:cNvSpPr txBox="1"/>
      </xdr:nvSpPr>
      <xdr:spPr>
        <a:xfrm>
          <a:off x="3225800" y="690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277596</xdr:rowOff>
    </xdr:from>
    <xdr:to>
      <xdr:col>15</xdr:col>
      <xdr:colOff>101600</xdr:colOff>
      <xdr:row>36</xdr:row>
      <xdr:rowOff>36296</xdr:rowOff>
    </xdr:to>
    <xdr:sp macro="" textlink="">
      <xdr:nvSpPr>
        <xdr:cNvPr id="140" name="楕円 139"/>
        <xdr:cNvSpPr/>
      </xdr:nvSpPr>
      <xdr:spPr bwMode="auto">
        <a:xfrm>
          <a:off x="2857500" y="6887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21073</xdr:rowOff>
    </xdr:from>
    <xdr:ext cx="762000" cy="259045"/>
    <xdr:sp macro="" textlink="">
      <xdr:nvSpPr>
        <xdr:cNvPr id="141" name="テキスト ボックス 140"/>
        <xdr:cNvSpPr txBox="1"/>
      </xdr:nvSpPr>
      <xdr:spPr>
        <a:xfrm>
          <a:off x="2527300" y="6974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福岡県直方市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55,164
54,428
61.76
31,331,027
30,238,308
954,464
13,991,631
23,623,812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2502</xdr:rowOff>
    </xdr:from>
    <xdr:to>
      <xdr:col>24</xdr:col>
      <xdr:colOff>63500</xdr:colOff>
      <xdr:row>37</xdr:row>
      <xdr:rowOff>48679</xdr:rowOff>
    </xdr:to>
    <xdr:cxnSp macro="">
      <xdr:nvCxnSpPr>
        <xdr:cNvPr id="61" name="直線コネクタ 60"/>
        <xdr:cNvCxnSpPr/>
      </xdr:nvCxnSpPr>
      <xdr:spPr>
        <a:xfrm flipV="1">
          <a:off x="3797300" y="6346152"/>
          <a:ext cx="8382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26319</xdr:rowOff>
    </xdr:from>
    <xdr:ext cx="534377" cy="259045"/>
    <xdr:sp macro="" textlink="">
      <xdr:nvSpPr>
        <xdr:cNvPr id="62" name="人件費平均値テキスト"/>
        <xdr:cNvSpPr txBox="1"/>
      </xdr:nvSpPr>
      <xdr:spPr>
        <a:xfrm>
          <a:off x="4686300" y="6027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137528</xdr:rowOff>
    </xdr:from>
    <xdr:to>
      <xdr:col>19</xdr:col>
      <xdr:colOff>177800</xdr:colOff>
      <xdr:row>37</xdr:row>
      <xdr:rowOff>48679</xdr:rowOff>
    </xdr:to>
    <xdr:cxnSp macro="">
      <xdr:nvCxnSpPr>
        <xdr:cNvPr id="64" name="直線コネクタ 63"/>
        <xdr:cNvCxnSpPr/>
      </xdr:nvCxnSpPr>
      <xdr:spPr>
        <a:xfrm>
          <a:off x="2908300" y="6309728"/>
          <a:ext cx="889000" cy="8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143857</xdr:rowOff>
    </xdr:from>
    <xdr:ext cx="534377" cy="259045"/>
    <xdr:sp macro="" textlink="">
      <xdr:nvSpPr>
        <xdr:cNvPr id="66" name="テキスト ボックス 65"/>
        <xdr:cNvSpPr txBox="1"/>
      </xdr:nvSpPr>
      <xdr:spPr>
        <a:xfrm>
          <a:off x="3530111" y="59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137528</xdr:rowOff>
    </xdr:from>
    <xdr:to>
      <xdr:col>15</xdr:col>
      <xdr:colOff>50800</xdr:colOff>
      <xdr:row>36</xdr:row>
      <xdr:rowOff>154845</xdr:rowOff>
    </xdr:to>
    <xdr:cxnSp macro="">
      <xdr:nvCxnSpPr>
        <xdr:cNvPr id="67" name="直線コネクタ 66"/>
        <xdr:cNvCxnSpPr/>
      </xdr:nvCxnSpPr>
      <xdr:spPr>
        <a:xfrm flipV="1">
          <a:off x="2019300" y="6309728"/>
          <a:ext cx="889000" cy="1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149401</xdr:rowOff>
    </xdr:from>
    <xdr:ext cx="534377" cy="259045"/>
    <xdr:sp macro="" textlink="">
      <xdr:nvSpPr>
        <xdr:cNvPr id="69" name="テキスト ボックス 68"/>
        <xdr:cNvSpPr txBox="1"/>
      </xdr:nvSpPr>
      <xdr:spPr>
        <a:xfrm>
          <a:off x="2641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147282</xdr:rowOff>
    </xdr:from>
    <xdr:to>
      <xdr:col>10</xdr:col>
      <xdr:colOff>114300</xdr:colOff>
      <xdr:row>36</xdr:row>
      <xdr:rowOff>154845</xdr:rowOff>
    </xdr:to>
    <xdr:cxnSp macro="">
      <xdr:nvCxnSpPr>
        <xdr:cNvPr id="70" name="直線コネクタ 69"/>
        <xdr:cNvCxnSpPr/>
      </xdr:nvCxnSpPr>
      <xdr:spPr>
        <a:xfrm>
          <a:off x="1130300" y="6319482"/>
          <a:ext cx="889000" cy="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96577</xdr:rowOff>
    </xdr:from>
    <xdr:to>
      <xdr:col>10</xdr:col>
      <xdr:colOff>165100</xdr:colOff>
      <xdr:row>36</xdr:row>
      <xdr:rowOff>26727</xdr:rowOff>
    </xdr:to>
    <xdr:sp macro="" textlink="">
      <xdr:nvSpPr>
        <xdr:cNvPr id="71" name="フローチャート: 判断 70"/>
        <xdr:cNvSpPr/>
      </xdr:nvSpPr>
      <xdr:spPr>
        <a:xfrm>
          <a:off x="1968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43254</xdr:rowOff>
    </xdr:from>
    <xdr:ext cx="534377" cy="259045"/>
    <xdr:sp macro="" textlink="">
      <xdr:nvSpPr>
        <xdr:cNvPr id="72" name="テキスト ボックス 71"/>
        <xdr:cNvSpPr txBox="1"/>
      </xdr:nvSpPr>
      <xdr:spPr>
        <a:xfrm>
          <a:off x="1752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64154</xdr:rowOff>
    </xdr:from>
    <xdr:to>
      <xdr:col>6</xdr:col>
      <xdr:colOff>38100</xdr:colOff>
      <xdr:row>36</xdr:row>
      <xdr:rowOff>165754</xdr:rowOff>
    </xdr:to>
    <xdr:sp macro="" textlink="">
      <xdr:nvSpPr>
        <xdr:cNvPr id="73" name="フローチャート: 判断 72"/>
        <xdr:cNvSpPr/>
      </xdr:nvSpPr>
      <xdr:spPr>
        <a:xfrm>
          <a:off x="1079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10831</xdr:rowOff>
    </xdr:from>
    <xdr:ext cx="534377" cy="259045"/>
    <xdr:sp macro="" textlink="">
      <xdr:nvSpPr>
        <xdr:cNvPr id="74" name="テキスト ボックス 73"/>
        <xdr:cNvSpPr txBox="1"/>
      </xdr:nvSpPr>
      <xdr:spPr>
        <a:xfrm>
          <a:off x="863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123152</xdr:rowOff>
    </xdr:from>
    <xdr:to>
      <xdr:col>24</xdr:col>
      <xdr:colOff>114300</xdr:colOff>
      <xdr:row>37</xdr:row>
      <xdr:rowOff>53302</xdr:rowOff>
    </xdr:to>
    <xdr:sp macro="" textlink="">
      <xdr:nvSpPr>
        <xdr:cNvPr id="80" name="楕円 79"/>
        <xdr:cNvSpPr/>
      </xdr:nvSpPr>
      <xdr:spPr>
        <a:xfrm>
          <a:off x="4584700" y="629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101579</xdr:rowOff>
    </xdr:from>
    <xdr:ext cx="534377" cy="259045"/>
    <xdr:sp macro="" textlink="">
      <xdr:nvSpPr>
        <xdr:cNvPr id="81" name="人件費該当値テキスト"/>
        <xdr:cNvSpPr txBox="1"/>
      </xdr:nvSpPr>
      <xdr:spPr>
        <a:xfrm>
          <a:off x="4686300" y="6273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169329</xdr:rowOff>
    </xdr:from>
    <xdr:to>
      <xdr:col>20</xdr:col>
      <xdr:colOff>38100</xdr:colOff>
      <xdr:row>37</xdr:row>
      <xdr:rowOff>99479</xdr:rowOff>
    </xdr:to>
    <xdr:sp macro="" textlink="">
      <xdr:nvSpPr>
        <xdr:cNvPr id="82" name="楕円 81"/>
        <xdr:cNvSpPr/>
      </xdr:nvSpPr>
      <xdr:spPr>
        <a:xfrm>
          <a:off x="3746500" y="634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90606</xdr:rowOff>
    </xdr:from>
    <xdr:ext cx="534377" cy="259045"/>
    <xdr:sp macro="" textlink="">
      <xdr:nvSpPr>
        <xdr:cNvPr id="83" name="テキスト ボックス 82"/>
        <xdr:cNvSpPr txBox="1"/>
      </xdr:nvSpPr>
      <xdr:spPr>
        <a:xfrm>
          <a:off x="3530111" y="643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86728</xdr:rowOff>
    </xdr:from>
    <xdr:to>
      <xdr:col>15</xdr:col>
      <xdr:colOff>101600</xdr:colOff>
      <xdr:row>37</xdr:row>
      <xdr:rowOff>16878</xdr:rowOff>
    </xdr:to>
    <xdr:sp macro="" textlink="">
      <xdr:nvSpPr>
        <xdr:cNvPr id="84" name="楕円 83"/>
        <xdr:cNvSpPr/>
      </xdr:nvSpPr>
      <xdr:spPr>
        <a:xfrm>
          <a:off x="2857500" y="625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8005</xdr:rowOff>
    </xdr:from>
    <xdr:ext cx="534377" cy="259045"/>
    <xdr:sp macro="" textlink="">
      <xdr:nvSpPr>
        <xdr:cNvPr id="85" name="テキスト ボックス 84"/>
        <xdr:cNvSpPr txBox="1"/>
      </xdr:nvSpPr>
      <xdr:spPr>
        <a:xfrm>
          <a:off x="2641111" y="635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104045</xdr:rowOff>
    </xdr:from>
    <xdr:to>
      <xdr:col>10</xdr:col>
      <xdr:colOff>165100</xdr:colOff>
      <xdr:row>37</xdr:row>
      <xdr:rowOff>34195</xdr:rowOff>
    </xdr:to>
    <xdr:sp macro="" textlink="">
      <xdr:nvSpPr>
        <xdr:cNvPr id="86" name="楕円 85"/>
        <xdr:cNvSpPr/>
      </xdr:nvSpPr>
      <xdr:spPr>
        <a:xfrm>
          <a:off x="1968500" y="627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25322</xdr:rowOff>
    </xdr:from>
    <xdr:ext cx="534377" cy="259045"/>
    <xdr:sp macro="" textlink="">
      <xdr:nvSpPr>
        <xdr:cNvPr id="87" name="テキスト ボックス 86"/>
        <xdr:cNvSpPr txBox="1"/>
      </xdr:nvSpPr>
      <xdr:spPr>
        <a:xfrm>
          <a:off x="1752111" y="636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96482</xdr:rowOff>
    </xdr:from>
    <xdr:to>
      <xdr:col>6</xdr:col>
      <xdr:colOff>38100</xdr:colOff>
      <xdr:row>37</xdr:row>
      <xdr:rowOff>26632</xdr:rowOff>
    </xdr:to>
    <xdr:sp macro="" textlink="">
      <xdr:nvSpPr>
        <xdr:cNvPr id="88" name="楕円 87"/>
        <xdr:cNvSpPr/>
      </xdr:nvSpPr>
      <xdr:spPr>
        <a:xfrm>
          <a:off x="1079500" y="626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17759</xdr:rowOff>
    </xdr:from>
    <xdr:ext cx="534377" cy="259045"/>
    <xdr:sp macro="" textlink="">
      <xdr:nvSpPr>
        <xdr:cNvPr id="89" name="テキスト ボックス 88"/>
        <xdr:cNvSpPr txBox="1"/>
      </xdr:nvSpPr>
      <xdr:spPr>
        <a:xfrm>
          <a:off x="863111" y="636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5880</xdr:rowOff>
    </xdr:from>
    <xdr:to>
      <xdr:col>24</xdr:col>
      <xdr:colOff>63500</xdr:colOff>
      <xdr:row>55</xdr:row>
      <xdr:rowOff>73076</xdr:rowOff>
    </xdr:to>
    <xdr:cxnSp macro="">
      <xdr:nvCxnSpPr>
        <xdr:cNvPr id="119" name="直線コネクタ 118"/>
        <xdr:cNvCxnSpPr/>
      </xdr:nvCxnSpPr>
      <xdr:spPr>
        <a:xfrm flipV="1">
          <a:off x="3797300" y="9435630"/>
          <a:ext cx="838200" cy="6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16108</xdr:rowOff>
    </xdr:from>
    <xdr:ext cx="534377" cy="259045"/>
    <xdr:sp macro="" textlink="">
      <xdr:nvSpPr>
        <xdr:cNvPr id="120" name="物件費平均値テキスト"/>
        <xdr:cNvSpPr txBox="1"/>
      </xdr:nvSpPr>
      <xdr:spPr>
        <a:xfrm>
          <a:off x="4686300" y="9617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73076</xdr:rowOff>
    </xdr:from>
    <xdr:to>
      <xdr:col>19</xdr:col>
      <xdr:colOff>177800</xdr:colOff>
      <xdr:row>55</xdr:row>
      <xdr:rowOff>146126</xdr:rowOff>
    </xdr:to>
    <xdr:cxnSp macro="">
      <xdr:nvCxnSpPr>
        <xdr:cNvPr id="122" name="直線コネクタ 121"/>
        <xdr:cNvCxnSpPr/>
      </xdr:nvCxnSpPr>
      <xdr:spPr>
        <a:xfrm flipV="1">
          <a:off x="2908300" y="9502826"/>
          <a:ext cx="889000" cy="7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97921</xdr:rowOff>
    </xdr:from>
    <xdr:ext cx="534377" cy="259045"/>
    <xdr:sp macro="" textlink="">
      <xdr:nvSpPr>
        <xdr:cNvPr id="124" name="テキスト ボックス 123"/>
        <xdr:cNvSpPr txBox="1"/>
      </xdr:nvSpPr>
      <xdr:spPr>
        <a:xfrm>
          <a:off x="3530111" y="969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146126</xdr:rowOff>
    </xdr:from>
    <xdr:to>
      <xdr:col>15</xdr:col>
      <xdr:colOff>50800</xdr:colOff>
      <xdr:row>56</xdr:row>
      <xdr:rowOff>89408</xdr:rowOff>
    </xdr:to>
    <xdr:cxnSp macro="">
      <xdr:nvCxnSpPr>
        <xdr:cNvPr id="125" name="直線コネクタ 124"/>
        <xdr:cNvCxnSpPr/>
      </xdr:nvCxnSpPr>
      <xdr:spPr>
        <a:xfrm flipV="1">
          <a:off x="2019300" y="9575876"/>
          <a:ext cx="889000" cy="11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145572</xdr:rowOff>
    </xdr:from>
    <xdr:ext cx="534377" cy="259045"/>
    <xdr:sp macro="" textlink="">
      <xdr:nvSpPr>
        <xdr:cNvPr id="127" name="テキスト ボックス 126"/>
        <xdr:cNvSpPr txBox="1"/>
      </xdr:nvSpPr>
      <xdr:spPr>
        <a:xfrm>
          <a:off x="2641111" y="974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89408</xdr:rowOff>
    </xdr:from>
    <xdr:to>
      <xdr:col>10</xdr:col>
      <xdr:colOff>114300</xdr:colOff>
      <xdr:row>57</xdr:row>
      <xdr:rowOff>622</xdr:rowOff>
    </xdr:to>
    <xdr:cxnSp macro="">
      <xdr:nvCxnSpPr>
        <xdr:cNvPr id="128" name="直線コネクタ 127"/>
        <xdr:cNvCxnSpPr/>
      </xdr:nvCxnSpPr>
      <xdr:spPr>
        <a:xfrm flipV="1">
          <a:off x="1130300" y="9690608"/>
          <a:ext cx="889000" cy="8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52336</xdr:rowOff>
    </xdr:from>
    <xdr:to>
      <xdr:col>10</xdr:col>
      <xdr:colOff>165100</xdr:colOff>
      <xdr:row>56</xdr:row>
      <xdr:rowOff>153936</xdr:rowOff>
    </xdr:to>
    <xdr:sp macro="" textlink="">
      <xdr:nvSpPr>
        <xdr:cNvPr id="129" name="フローチャート: 判断 128"/>
        <xdr:cNvSpPr/>
      </xdr:nvSpPr>
      <xdr:spPr>
        <a:xfrm>
          <a:off x="1968500" y="965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145063</xdr:rowOff>
    </xdr:from>
    <xdr:ext cx="534377" cy="259045"/>
    <xdr:sp macro="" textlink="">
      <xdr:nvSpPr>
        <xdr:cNvPr id="130" name="テキスト ボックス 129"/>
        <xdr:cNvSpPr txBox="1"/>
      </xdr:nvSpPr>
      <xdr:spPr>
        <a:xfrm>
          <a:off x="1752111" y="974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69558</xdr:rowOff>
    </xdr:from>
    <xdr:to>
      <xdr:col>6</xdr:col>
      <xdr:colOff>38100</xdr:colOff>
      <xdr:row>56</xdr:row>
      <xdr:rowOff>171158</xdr:rowOff>
    </xdr:to>
    <xdr:sp macro="" textlink="">
      <xdr:nvSpPr>
        <xdr:cNvPr id="131" name="フローチャート: 判断 130"/>
        <xdr:cNvSpPr/>
      </xdr:nvSpPr>
      <xdr:spPr>
        <a:xfrm>
          <a:off x="1079500" y="967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16235</xdr:rowOff>
    </xdr:from>
    <xdr:ext cx="534377" cy="259045"/>
    <xdr:sp macro="" textlink="">
      <xdr:nvSpPr>
        <xdr:cNvPr id="132" name="テキスト ボックス 131"/>
        <xdr:cNvSpPr txBox="1"/>
      </xdr:nvSpPr>
      <xdr:spPr>
        <a:xfrm>
          <a:off x="863111" y="944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126530</xdr:rowOff>
    </xdr:from>
    <xdr:to>
      <xdr:col>24</xdr:col>
      <xdr:colOff>114300</xdr:colOff>
      <xdr:row>55</xdr:row>
      <xdr:rowOff>56680</xdr:rowOff>
    </xdr:to>
    <xdr:sp macro="" textlink="">
      <xdr:nvSpPr>
        <xdr:cNvPr id="138" name="楕円 137"/>
        <xdr:cNvSpPr/>
      </xdr:nvSpPr>
      <xdr:spPr>
        <a:xfrm>
          <a:off x="4584700" y="938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149407</xdr:rowOff>
    </xdr:from>
    <xdr:ext cx="534377" cy="259045"/>
    <xdr:sp macro="" textlink="">
      <xdr:nvSpPr>
        <xdr:cNvPr id="139" name="物件費該当値テキスト"/>
        <xdr:cNvSpPr txBox="1"/>
      </xdr:nvSpPr>
      <xdr:spPr>
        <a:xfrm>
          <a:off x="4686300" y="923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22276</xdr:rowOff>
    </xdr:from>
    <xdr:to>
      <xdr:col>20</xdr:col>
      <xdr:colOff>38100</xdr:colOff>
      <xdr:row>55</xdr:row>
      <xdr:rowOff>123876</xdr:rowOff>
    </xdr:to>
    <xdr:sp macro="" textlink="">
      <xdr:nvSpPr>
        <xdr:cNvPr id="140" name="楕円 139"/>
        <xdr:cNvSpPr/>
      </xdr:nvSpPr>
      <xdr:spPr>
        <a:xfrm>
          <a:off x="3746500" y="945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140403</xdr:rowOff>
    </xdr:from>
    <xdr:ext cx="534377" cy="259045"/>
    <xdr:sp macro="" textlink="">
      <xdr:nvSpPr>
        <xdr:cNvPr id="141" name="テキスト ボックス 140"/>
        <xdr:cNvSpPr txBox="1"/>
      </xdr:nvSpPr>
      <xdr:spPr>
        <a:xfrm>
          <a:off x="3530111" y="922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95326</xdr:rowOff>
    </xdr:from>
    <xdr:to>
      <xdr:col>15</xdr:col>
      <xdr:colOff>101600</xdr:colOff>
      <xdr:row>56</xdr:row>
      <xdr:rowOff>25476</xdr:rowOff>
    </xdr:to>
    <xdr:sp macro="" textlink="">
      <xdr:nvSpPr>
        <xdr:cNvPr id="142" name="楕円 141"/>
        <xdr:cNvSpPr/>
      </xdr:nvSpPr>
      <xdr:spPr>
        <a:xfrm>
          <a:off x="2857500" y="952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42003</xdr:rowOff>
    </xdr:from>
    <xdr:ext cx="534377" cy="259045"/>
    <xdr:sp macro="" textlink="">
      <xdr:nvSpPr>
        <xdr:cNvPr id="143" name="テキスト ボックス 142"/>
        <xdr:cNvSpPr txBox="1"/>
      </xdr:nvSpPr>
      <xdr:spPr>
        <a:xfrm>
          <a:off x="2641111" y="930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38608</xdr:rowOff>
    </xdr:from>
    <xdr:to>
      <xdr:col>10</xdr:col>
      <xdr:colOff>165100</xdr:colOff>
      <xdr:row>56</xdr:row>
      <xdr:rowOff>140208</xdr:rowOff>
    </xdr:to>
    <xdr:sp macro="" textlink="">
      <xdr:nvSpPr>
        <xdr:cNvPr id="144" name="楕円 143"/>
        <xdr:cNvSpPr/>
      </xdr:nvSpPr>
      <xdr:spPr>
        <a:xfrm>
          <a:off x="1968500" y="963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156735</xdr:rowOff>
    </xdr:from>
    <xdr:ext cx="534377" cy="259045"/>
    <xdr:sp macro="" textlink="">
      <xdr:nvSpPr>
        <xdr:cNvPr id="145" name="テキスト ボックス 144"/>
        <xdr:cNvSpPr txBox="1"/>
      </xdr:nvSpPr>
      <xdr:spPr>
        <a:xfrm>
          <a:off x="1752111" y="941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121272</xdr:rowOff>
    </xdr:from>
    <xdr:to>
      <xdr:col>6</xdr:col>
      <xdr:colOff>38100</xdr:colOff>
      <xdr:row>57</xdr:row>
      <xdr:rowOff>51422</xdr:rowOff>
    </xdr:to>
    <xdr:sp macro="" textlink="">
      <xdr:nvSpPr>
        <xdr:cNvPr id="146" name="楕円 145"/>
        <xdr:cNvSpPr/>
      </xdr:nvSpPr>
      <xdr:spPr>
        <a:xfrm>
          <a:off x="1079500" y="97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42549</xdr:rowOff>
    </xdr:from>
    <xdr:ext cx="534377" cy="259045"/>
    <xdr:sp macro="" textlink="">
      <xdr:nvSpPr>
        <xdr:cNvPr id="147" name="テキスト ボックス 146"/>
        <xdr:cNvSpPr txBox="1"/>
      </xdr:nvSpPr>
      <xdr:spPr>
        <a:xfrm>
          <a:off x="863111" y="981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114515</xdr:rowOff>
    </xdr:from>
    <xdr:to>
      <xdr:col>24</xdr:col>
      <xdr:colOff>63500</xdr:colOff>
      <xdr:row>77</xdr:row>
      <xdr:rowOff>114782</xdr:rowOff>
    </xdr:to>
    <xdr:cxnSp macro="">
      <xdr:nvCxnSpPr>
        <xdr:cNvPr id="176" name="直線コネクタ 175"/>
        <xdr:cNvCxnSpPr/>
      </xdr:nvCxnSpPr>
      <xdr:spPr>
        <a:xfrm>
          <a:off x="3797300" y="13316165"/>
          <a:ext cx="8382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144212</xdr:rowOff>
    </xdr:from>
    <xdr:ext cx="469744" cy="259045"/>
    <xdr:sp macro="" textlink="">
      <xdr:nvSpPr>
        <xdr:cNvPr id="177" name="維持補修費平均値テキスト"/>
        <xdr:cNvSpPr txBox="1"/>
      </xdr:nvSpPr>
      <xdr:spPr>
        <a:xfrm>
          <a:off x="4686300" y="13345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114515</xdr:rowOff>
    </xdr:from>
    <xdr:to>
      <xdr:col>19</xdr:col>
      <xdr:colOff>177800</xdr:colOff>
      <xdr:row>77</xdr:row>
      <xdr:rowOff>130136</xdr:rowOff>
    </xdr:to>
    <xdr:cxnSp macro="">
      <xdr:nvCxnSpPr>
        <xdr:cNvPr id="179" name="直線コネクタ 178"/>
        <xdr:cNvCxnSpPr/>
      </xdr:nvCxnSpPr>
      <xdr:spPr>
        <a:xfrm flipV="1">
          <a:off x="2908300" y="13316165"/>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93160</xdr:rowOff>
    </xdr:from>
    <xdr:ext cx="469744" cy="259045"/>
    <xdr:sp macro="" textlink="">
      <xdr:nvSpPr>
        <xdr:cNvPr id="181" name="テキスト ボックス 180"/>
        <xdr:cNvSpPr txBox="1"/>
      </xdr:nvSpPr>
      <xdr:spPr>
        <a:xfrm>
          <a:off x="3562428" y="13466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130136</xdr:rowOff>
    </xdr:from>
    <xdr:to>
      <xdr:col>15</xdr:col>
      <xdr:colOff>50800</xdr:colOff>
      <xdr:row>77</xdr:row>
      <xdr:rowOff>135471</xdr:rowOff>
    </xdr:to>
    <xdr:cxnSp macro="">
      <xdr:nvCxnSpPr>
        <xdr:cNvPr id="182" name="直線コネクタ 181"/>
        <xdr:cNvCxnSpPr/>
      </xdr:nvCxnSpPr>
      <xdr:spPr>
        <a:xfrm flipV="1">
          <a:off x="2019300" y="13331786"/>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92663</xdr:rowOff>
    </xdr:from>
    <xdr:ext cx="469744" cy="259045"/>
    <xdr:sp macro="" textlink="">
      <xdr:nvSpPr>
        <xdr:cNvPr id="184" name="テキスト ボックス 183"/>
        <xdr:cNvSpPr txBox="1"/>
      </xdr:nvSpPr>
      <xdr:spPr>
        <a:xfrm>
          <a:off x="2673428" y="1346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135471</xdr:rowOff>
    </xdr:from>
    <xdr:to>
      <xdr:col>10</xdr:col>
      <xdr:colOff>114300</xdr:colOff>
      <xdr:row>78</xdr:row>
      <xdr:rowOff>1397</xdr:rowOff>
    </xdr:to>
    <xdr:cxnSp macro="">
      <xdr:nvCxnSpPr>
        <xdr:cNvPr id="185" name="直線コネクタ 184"/>
        <xdr:cNvCxnSpPr/>
      </xdr:nvCxnSpPr>
      <xdr:spPr>
        <a:xfrm flipV="1">
          <a:off x="1130300" y="13337121"/>
          <a:ext cx="889000" cy="3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150661</xdr:rowOff>
    </xdr:from>
    <xdr:to>
      <xdr:col>10</xdr:col>
      <xdr:colOff>165100</xdr:colOff>
      <xdr:row>78</xdr:row>
      <xdr:rowOff>80811</xdr:rowOff>
    </xdr:to>
    <xdr:sp macro="" textlink="">
      <xdr:nvSpPr>
        <xdr:cNvPr id="186" name="フローチャート: 判断 185"/>
        <xdr:cNvSpPr/>
      </xdr:nvSpPr>
      <xdr:spPr>
        <a:xfrm>
          <a:off x="1968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71938</xdr:rowOff>
    </xdr:from>
    <xdr:ext cx="469744" cy="259045"/>
    <xdr:sp macro="" textlink="">
      <xdr:nvSpPr>
        <xdr:cNvPr id="187" name="テキスト ボックス 186"/>
        <xdr:cNvSpPr txBox="1"/>
      </xdr:nvSpPr>
      <xdr:spPr>
        <a:xfrm>
          <a:off x="1784428" y="1344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16890</xdr:rowOff>
    </xdr:from>
    <xdr:to>
      <xdr:col>6</xdr:col>
      <xdr:colOff>38100</xdr:colOff>
      <xdr:row>78</xdr:row>
      <xdr:rowOff>118490</xdr:rowOff>
    </xdr:to>
    <xdr:sp macro="" textlink="">
      <xdr:nvSpPr>
        <xdr:cNvPr id="188" name="フローチャート: 判断 187"/>
        <xdr:cNvSpPr/>
      </xdr:nvSpPr>
      <xdr:spPr>
        <a:xfrm>
          <a:off x="1079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109617</xdr:rowOff>
    </xdr:from>
    <xdr:ext cx="469744" cy="259045"/>
    <xdr:sp macro="" textlink="">
      <xdr:nvSpPr>
        <xdr:cNvPr id="189" name="テキスト ボックス 188"/>
        <xdr:cNvSpPr txBox="1"/>
      </xdr:nvSpPr>
      <xdr:spPr>
        <a:xfrm>
          <a:off x="895428" y="1348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63982</xdr:rowOff>
    </xdr:from>
    <xdr:to>
      <xdr:col>24</xdr:col>
      <xdr:colOff>114300</xdr:colOff>
      <xdr:row>77</xdr:row>
      <xdr:rowOff>165582</xdr:rowOff>
    </xdr:to>
    <xdr:sp macro="" textlink="">
      <xdr:nvSpPr>
        <xdr:cNvPr id="195" name="楕円 194"/>
        <xdr:cNvSpPr/>
      </xdr:nvSpPr>
      <xdr:spPr>
        <a:xfrm>
          <a:off x="4584700" y="1326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86859</xdr:rowOff>
    </xdr:from>
    <xdr:ext cx="469744" cy="259045"/>
    <xdr:sp macro="" textlink="">
      <xdr:nvSpPr>
        <xdr:cNvPr id="196" name="維持補修費該当値テキスト"/>
        <xdr:cNvSpPr txBox="1"/>
      </xdr:nvSpPr>
      <xdr:spPr>
        <a:xfrm>
          <a:off x="4686300" y="1311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63715</xdr:rowOff>
    </xdr:from>
    <xdr:to>
      <xdr:col>20</xdr:col>
      <xdr:colOff>38100</xdr:colOff>
      <xdr:row>77</xdr:row>
      <xdr:rowOff>165315</xdr:rowOff>
    </xdr:to>
    <xdr:sp macro="" textlink="">
      <xdr:nvSpPr>
        <xdr:cNvPr id="197" name="楕円 196"/>
        <xdr:cNvSpPr/>
      </xdr:nvSpPr>
      <xdr:spPr>
        <a:xfrm>
          <a:off x="3746500" y="1326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10392</xdr:rowOff>
    </xdr:from>
    <xdr:ext cx="469744" cy="259045"/>
    <xdr:sp macro="" textlink="">
      <xdr:nvSpPr>
        <xdr:cNvPr id="198" name="テキスト ボックス 197"/>
        <xdr:cNvSpPr txBox="1"/>
      </xdr:nvSpPr>
      <xdr:spPr>
        <a:xfrm>
          <a:off x="3562428" y="13040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79336</xdr:rowOff>
    </xdr:from>
    <xdr:to>
      <xdr:col>15</xdr:col>
      <xdr:colOff>101600</xdr:colOff>
      <xdr:row>78</xdr:row>
      <xdr:rowOff>9486</xdr:rowOff>
    </xdr:to>
    <xdr:sp macro="" textlink="">
      <xdr:nvSpPr>
        <xdr:cNvPr id="199" name="楕円 198"/>
        <xdr:cNvSpPr/>
      </xdr:nvSpPr>
      <xdr:spPr>
        <a:xfrm>
          <a:off x="2857500" y="132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26013</xdr:rowOff>
    </xdr:from>
    <xdr:ext cx="469744" cy="259045"/>
    <xdr:sp macro="" textlink="">
      <xdr:nvSpPr>
        <xdr:cNvPr id="200" name="テキスト ボックス 199"/>
        <xdr:cNvSpPr txBox="1"/>
      </xdr:nvSpPr>
      <xdr:spPr>
        <a:xfrm>
          <a:off x="2673428" y="13056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84671</xdr:rowOff>
    </xdr:from>
    <xdr:to>
      <xdr:col>10</xdr:col>
      <xdr:colOff>165100</xdr:colOff>
      <xdr:row>78</xdr:row>
      <xdr:rowOff>14821</xdr:rowOff>
    </xdr:to>
    <xdr:sp macro="" textlink="">
      <xdr:nvSpPr>
        <xdr:cNvPr id="201" name="楕円 200"/>
        <xdr:cNvSpPr/>
      </xdr:nvSpPr>
      <xdr:spPr>
        <a:xfrm>
          <a:off x="1968500" y="1328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31348</xdr:rowOff>
    </xdr:from>
    <xdr:ext cx="469744" cy="259045"/>
    <xdr:sp macro="" textlink="">
      <xdr:nvSpPr>
        <xdr:cNvPr id="202" name="テキスト ボックス 201"/>
        <xdr:cNvSpPr txBox="1"/>
      </xdr:nvSpPr>
      <xdr:spPr>
        <a:xfrm>
          <a:off x="1784428" y="1306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122047</xdr:rowOff>
    </xdr:from>
    <xdr:to>
      <xdr:col>6</xdr:col>
      <xdr:colOff>38100</xdr:colOff>
      <xdr:row>78</xdr:row>
      <xdr:rowOff>52197</xdr:rowOff>
    </xdr:to>
    <xdr:sp macro="" textlink="">
      <xdr:nvSpPr>
        <xdr:cNvPr id="203" name="楕円 202"/>
        <xdr:cNvSpPr/>
      </xdr:nvSpPr>
      <xdr:spPr>
        <a:xfrm>
          <a:off x="1079500" y="1332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68724</xdr:rowOff>
    </xdr:from>
    <xdr:ext cx="469744" cy="259045"/>
    <xdr:sp macro="" textlink="">
      <xdr:nvSpPr>
        <xdr:cNvPr id="204" name="テキスト ボックス 203"/>
        <xdr:cNvSpPr txBox="1"/>
      </xdr:nvSpPr>
      <xdr:spPr>
        <a:xfrm>
          <a:off x="895428" y="1309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2" name="扶助費最小値テキスト"/>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4" name="扶助費最大値テキスト"/>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137981</xdr:rowOff>
    </xdr:from>
    <xdr:to>
      <xdr:col>24</xdr:col>
      <xdr:colOff>63500</xdr:colOff>
      <xdr:row>90</xdr:row>
      <xdr:rowOff>144304</xdr:rowOff>
    </xdr:to>
    <xdr:cxnSp macro="">
      <xdr:nvCxnSpPr>
        <xdr:cNvPr id="236" name="直線コネクタ 235"/>
        <xdr:cNvCxnSpPr/>
      </xdr:nvCxnSpPr>
      <xdr:spPr>
        <a:xfrm flipV="1">
          <a:off x="3797300" y="15568481"/>
          <a:ext cx="838200" cy="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35279</xdr:rowOff>
    </xdr:from>
    <xdr:ext cx="599010" cy="259045"/>
    <xdr:sp macro="" textlink="">
      <xdr:nvSpPr>
        <xdr:cNvPr id="237" name="扶助費平均値テキスト"/>
        <xdr:cNvSpPr txBox="1"/>
      </xdr:nvSpPr>
      <xdr:spPr>
        <a:xfrm>
          <a:off x="4686300" y="16323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38" name="フローチャート: 判断 237"/>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144304</xdr:rowOff>
    </xdr:from>
    <xdr:to>
      <xdr:col>19</xdr:col>
      <xdr:colOff>177800</xdr:colOff>
      <xdr:row>91</xdr:row>
      <xdr:rowOff>80634</xdr:rowOff>
    </xdr:to>
    <xdr:cxnSp macro="">
      <xdr:nvCxnSpPr>
        <xdr:cNvPr id="239" name="直線コネクタ 238"/>
        <xdr:cNvCxnSpPr/>
      </xdr:nvCxnSpPr>
      <xdr:spPr>
        <a:xfrm flipV="1">
          <a:off x="2908300" y="15574804"/>
          <a:ext cx="889000" cy="10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0" name="フローチャート: 判断 239"/>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68350</xdr:rowOff>
    </xdr:from>
    <xdr:ext cx="599010" cy="259045"/>
    <xdr:sp macro="" textlink="">
      <xdr:nvSpPr>
        <xdr:cNvPr id="241" name="テキスト ボックス 240"/>
        <xdr:cNvSpPr txBox="1"/>
      </xdr:nvSpPr>
      <xdr:spPr>
        <a:xfrm>
          <a:off x="3497795" y="1652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80634</xdr:rowOff>
    </xdr:from>
    <xdr:to>
      <xdr:col>15</xdr:col>
      <xdr:colOff>50800</xdr:colOff>
      <xdr:row>92</xdr:row>
      <xdr:rowOff>100620</xdr:rowOff>
    </xdr:to>
    <xdr:cxnSp macro="">
      <xdr:nvCxnSpPr>
        <xdr:cNvPr id="242" name="直線コネクタ 241"/>
        <xdr:cNvCxnSpPr/>
      </xdr:nvCxnSpPr>
      <xdr:spPr>
        <a:xfrm flipV="1">
          <a:off x="2019300" y="15682584"/>
          <a:ext cx="889000" cy="19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3" name="フローチャート: 判断 242"/>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102412</xdr:rowOff>
    </xdr:from>
    <xdr:ext cx="599010" cy="259045"/>
    <xdr:sp macro="" textlink="">
      <xdr:nvSpPr>
        <xdr:cNvPr id="244" name="テキスト ボックス 243"/>
        <xdr:cNvSpPr txBox="1"/>
      </xdr:nvSpPr>
      <xdr:spPr>
        <a:xfrm>
          <a:off x="2608795" y="1639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100620</xdr:rowOff>
    </xdr:from>
    <xdr:to>
      <xdr:col>10</xdr:col>
      <xdr:colOff>114300</xdr:colOff>
      <xdr:row>92</xdr:row>
      <xdr:rowOff>151239</xdr:rowOff>
    </xdr:to>
    <xdr:cxnSp macro="">
      <xdr:nvCxnSpPr>
        <xdr:cNvPr id="245" name="直線コネクタ 244"/>
        <xdr:cNvCxnSpPr/>
      </xdr:nvCxnSpPr>
      <xdr:spPr>
        <a:xfrm flipV="1">
          <a:off x="1130300" y="15874020"/>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91208</xdr:rowOff>
    </xdr:from>
    <xdr:to>
      <xdr:col>10</xdr:col>
      <xdr:colOff>165100</xdr:colOff>
      <xdr:row>98</xdr:row>
      <xdr:rowOff>21358</xdr:rowOff>
    </xdr:to>
    <xdr:sp macro="" textlink="">
      <xdr:nvSpPr>
        <xdr:cNvPr id="246" name="フローチャート: 判断 245"/>
        <xdr:cNvSpPr/>
      </xdr:nvSpPr>
      <xdr:spPr>
        <a:xfrm>
          <a:off x="1968500" y="167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12485</xdr:rowOff>
    </xdr:from>
    <xdr:ext cx="534377" cy="259045"/>
    <xdr:sp macro="" textlink="">
      <xdr:nvSpPr>
        <xdr:cNvPr id="247" name="テキスト ボックス 246"/>
        <xdr:cNvSpPr txBox="1"/>
      </xdr:nvSpPr>
      <xdr:spPr>
        <a:xfrm>
          <a:off x="1752111" y="1681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129493</xdr:rowOff>
    </xdr:from>
    <xdr:to>
      <xdr:col>6</xdr:col>
      <xdr:colOff>38100</xdr:colOff>
      <xdr:row>98</xdr:row>
      <xdr:rowOff>59643</xdr:rowOff>
    </xdr:to>
    <xdr:sp macro="" textlink="">
      <xdr:nvSpPr>
        <xdr:cNvPr id="248" name="フローチャート: 判断 247"/>
        <xdr:cNvSpPr/>
      </xdr:nvSpPr>
      <xdr:spPr>
        <a:xfrm>
          <a:off x="1079500" y="167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50770</xdr:rowOff>
    </xdr:from>
    <xdr:ext cx="534377" cy="259045"/>
    <xdr:sp macro="" textlink="">
      <xdr:nvSpPr>
        <xdr:cNvPr id="249" name="テキスト ボックス 248"/>
        <xdr:cNvSpPr txBox="1"/>
      </xdr:nvSpPr>
      <xdr:spPr>
        <a:xfrm>
          <a:off x="863111" y="1685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87181</xdr:rowOff>
    </xdr:from>
    <xdr:to>
      <xdr:col>24</xdr:col>
      <xdr:colOff>114300</xdr:colOff>
      <xdr:row>91</xdr:row>
      <xdr:rowOff>17331</xdr:rowOff>
    </xdr:to>
    <xdr:sp macro="" textlink="">
      <xdr:nvSpPr>
        <xdr:cNvPr id="255" name="楕円 254"/>
        <xdr:cNvSpPr/>
      </xdr:nvSpPr>
      <xdr:spPr>
        <a:xfrm>
          <a:off x="4584700" y="1551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110058</xdr:rowOff>
    </xdr:from>
    <xdr:ext cx="599010" cy="259045"/>
    <xdr:sp macro="" textlink="">
      <xdr:nvSpPr>
        <xdr:cNvPr id="256" name="扶助費該当値テキスト"/>
        <xdr:cNvSpPr txBox="1"/>
      </xdr:nvSpPr>
      <xdr:spPr>
        <a:xfrm>
          <a:off x="4686300" y="15369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93504</xdr:rowOff>
    </xdr:from>
    <xdr:to>
      <xdr:col>20</xdr:col>
      <xdr:colOff>38100</xdr:colOff>
      <xdr:row>91</xdr:row>
      <xdr:rowOff>23654</xdr:rowOff>
    </xdr:to>
    <xdr:sp macro="" textlink="">
      <xdr:nvSpPr>
        <xdr:cNvPr id="257" name="楕円 256"/>
        <xdr:cNvSpPr/>
      </xdr:nvSpPr>
      <xdr:spPr>
        <a:xfrm>
          <a:off x="3746500" y="1552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40181</xdr:rowOff>
    </xdr:from>
    <xdr:ext cx="599010" cy="259045"/>
    <xdr:sp macro="" textlink="">
      <xdr:nvSpPr>
        <xdr:cNvPr id="258" name="テキスト ボックス 257"/>
        <xdr:cNvSpPr txBox="1"/>
      </xdr:nvSpPr>
      <xdr:spPr>
        <a:xfrm>
          <a:off x="3497795" y="15299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29834</xdr:rowOff>
    </xdr:from>
    <xdr:to>
      <xdr:col>15</xdr:col>
      <xdr:colOff>101600</xdr:colOff>
      <xdr:row>91</xdr:row>
      <xdr:rowOff>131434</xdr:rowOff>
    </xdr:to>
    <xdr:sp macro="" textlink="">
      <xdr:nvSpPr>
        <xdr:cNvPr id="259" name="楕円 258"/>
        <xdr:cNvSpPr/>
      </xdr:nvSpPr>
      <xdr:spPr>
        <a:xfrm>
          <a:off x="2857500" y="1563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147961</xdr:rowOff>
    </xdr:from>
    <xdr:ext cx="599010" cy="259045"/>
    <xdr:sp macro="" textlink="">
      <xdr:nvSpPr>
        <xdr:cNvPr id="260" name="テキスト ボックス 259"/>
        <xdr:cNvSpPr txBox="1"/>
      </xdr:nvSpPr>
      <xdr:spPr>
        <a:xfrm>
          <a:off x="2608795" y="15407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49820</xdr:rowOff>
    </xdr:from>
    <xdr:to>
      <xdr:col>10</xdr:col>
      <xdr:colOff>165100</xdr:colOff>
      <xdr:row>92</xdr:row>
      <xdr:rowOff>151420</xdr:rowOff>
    </xdr:to>
    <xdr:sp macro="" textlink="">
      <xdr:nvSpPr>
        <xdr:cNvPr id="261" name="楕円 260"/>
        <xdr:cNvSpPr/>
      </xdr:nvSpPr>
      <xdr:spPr>
        <a:xfrm>
          <a:off x="1968500" y="1582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167947</xdr:rowOff>
    </xdr:from>
    <xdr:ext cx="599010" cy="259045"/>
    <xdr:sp macro="" textlink="">
      <xdr:nvSpPr>
        <xdr:cNvPr id="262" name="テキスト ボックス 261"/>
        <xdr:cNvSpPr txBox="1"/>
      </xdr:nvSpPr>
      <xdr:spPr>
        <a:xfrm>
          <a:off x="1719795" y="15598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100439</xdr:rowOff>
    </xdr:from>
    <xdr:to>
      <xdr:col>6</xdr:col>
      <xdr:colOff>38100</xdr:colOff>
      <xdr:row>93</xdr:row>
      <xdr:rowOff>30589</xdr:rowOff>
    </xdr:to>
    <xdr:sp macro="" textlink="">
      <xdr:nvSpPr>
        <xdr:cNvPr id="263" name="楕円 262"/>
        <xdr:cNvSpPr/>
      </xdr:nvSpPr>
      <xdr:spPr>
        <a:xfrm>
          <a:off x="1079500" y="1587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47116</xdr:rowOff>
    </xdr:from>
    <xdr:ext cx="599010" cy="259045"/>
    <xdr:sp macro="" textlink="">
      <xdr:nvSpPr>
        <xdr:cNvPr id="264" name="テキスト ボックス 263"/>
        <xdr:cNvSpPr txBox="1"/>
      </xdr:nvSpPr>
      <xdr:spPr>
        <a:xfrm>
          <a:off x="830795" y="15649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8" name="直線コネクタ 287"/>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89" name="補助費等最小値テキスト"/>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0" name="直線コネクタ 289"/>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91" name="補助費等最大値テキスト"/>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2" name="直線コネクタ 291"/>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58760</xdr:rowOff>
    </xdr:from>
    <xdr:to>
      <xdr:col>55</xdr:col>
      <xdr:colOff>0</xdr:colOff>
      <xdr:row>37</xdr:row>
      <xdr:rowOff>96022</xdr:rowOff>
    </xdr:to>
    <xdr:cxnSp macro="">
      <xdr:nvCxnSpPr>
        <xdr:cNvPr id="293" name="直線コネクタ 292"/>
        <xdr:cNvCxnSpPr/>
      </xdr:nvCxnSpPr>
      <xdr:spPr>
        <a:xfrm>
          <a:off x="9639300" y="6402410"/>
          <a:ext cx="838200" cy="3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107228</xdr:rowOff>
    </xdr:from>
    <xdr:ext cx="534377" cy="259045"/>
    <xdr:sp macro="" textlink="">
      <xdr:nvSpPr>
        <xdr:cNvPr id="294" name="補助費等平均値テキスト"/>
        <xdr:cNvSpPr txBox="1"/>
      </xdr:nvSpPr>
      <xdr:spPr>
        <a:xfrm>
          <a:off x="10528300" y="6107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5" name="フローチャート: 判断 294"/>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58760</xdr:rowOff>
    </xdr:from>
    <xdr:to>
      <xdr:col>50</xdr:col>
      <xdr:colOff>114300</xdr:colOff>
      <xdr:row>37</xdr:row>
      <xdr:rowOff>121610</xdr:rowOff>
    </xdr:to>
    <xdr:cxnSp macro="">
      <xdr:nvCxnSpPr>
        <xdr:cNvPr id="296" name="直線コネクタ 295"/>
        <xdr:cNvCxnSpPr/>
      </xdr:nvCxnSpPr>
      <xdr:spPr>
        <a:xfrm flipV="1">
          <a:off x="8750300" y="6402410"/>
          <a:ext cx="889000" cy="6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7" name="フローチャート: 判断 296"/>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20307</xdr:rowOff>
    </xdr:from>
    <xdr:ext cx="534377" cy="259045"/>
    <xdr:sp macro="" textlink="">
      <xdr:nvSpPr>
        <xdr:cNvPr id="298" name="テキスト ボックス 297"/>
        <xdr:cNvSpPr txBox="1"/>
      </xdr:nvSpPr>
      <xdr:spPr>
        <a:xfrm>
          <a:off x="9372111" y="602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22725</xdr:rowOff>
    </xdr:from>
    <xdr:to>
      <xdr:col>45</xdr:col>
      <xdr:colOff>177800</xdr:colOff>
      <xdr:row>37</xdr:row>
      <xdr:rowOff>121610</xdr:rowOff>
    </xdr:to>
    <xdr:cxnSp macro="">
      <xdr:nvCxnSpPr>
        <xdr:cNvPr id="299" name="直線コネクタ 298"/>
        <xdr:cNvCxnSpPr/>
      </xdr:nvCxnSpPr>
      <xdr:spPr>
        <a:xfrm>
          <a:off x="7861300" y="5680575"/>
          <a:ext cx="889000" cy="78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300" name="フローチャート: 判断 299"/>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60068</xdr:rowOff>
    </xdr:from>
    <xdr:ext cx="534377" cy="259045"/>
    <xdr:sp macro="" textlink="">
      <xdr:nvSpPr>
        <xdr:cNvPr id="301" name="テキスト ボックス 300"/>
        <xdr:cNvSpPr txBox="1"/>
      </xdr:nvSpPr>
      <xdr:spPr>
        <a:xfrm>
          <a:off x="8483111" y="606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22725</xdr:rowOff>
    </xdr:from>
    <xdr:to>
      <xdr:col>41</xdr:col>
      <xdr:colOff>50800</xdr:colOff>
      <xdr:row>37</xdr:row>
      <xdr:rowOff>157797</xdr:rowOff>
    </xdr:to>
    <xdr:cxnSp macro="">
      <xdr:nvCxnSpPr>
        <xdr:cNvPr id="302" name="直線コネクタ 301"/>
        <xdr:cNvCxnSpPr/>
      </xdr:nvCxnSpPr>
      <xdr:spPr>
        <a:xfrm flipV="1">
          <a:off x="6972300" y="5680575"/>
          <a:ext cx="889000" cy="82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127633</xdr:rowOff>
    </xdr:from>
    <xdr:to>
      <xdr:col>41</xdr:col>
      <xdr:colOff>101600</xdr:colOff>
      <xdr:row>32</xdr:row>
      <xdr:rowOff>57783</xdr:rowOff>
    </xdr:to>
    <xdr:sp macro="" textlink="">
      <xdr:nvSpPr>
        <xdr:cNvPr id="303" name="フローチャート: 判断 302"/>
        <xdr:cNvSpPr/>
      </xdr:nvSpPr>
      <xdr:spPr>
        <a:xfrm>
          <a:off x="7810500" y="5442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74310</xdr:rowOff>
    </xdr:from>
    <xdr:ext cx="599010" cy="259045"/>
    <xdr:sp macro="" textlink="">
      <xdr:nvSpPr>
        <xdr:cNvPr id="304" name="テキスト ボックス 303"/>
        <xdr:cNvSpPr txBox="1"/>
      </xdr:nvSpPr>
      <xdr:spPr>
        <a:xfrm>
          <a:off x="7561795" y="5217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131823</xdr:rowOff>
    </xdr:from>
    <xdr:to>
      <xdr:col>36</xdr:col>
      <xdr:colOff>165100</xdr:colOff>
      <xdr:row>37</xdr:row>
      <xdr:rowOff>61973</xdr:rowOff>
    </xdr:to>
    <xdr:sp macro="" textlink="">
      <xdr:nvSpPr>
        <xdr:cNvPr id="305" name="フローチャート: 判断 304"/>
        <xdr:cNvSpPr/>
      </xdr:nvSpPr>
      <xdr:spPr>
        <a:xfrm>
          <a:off x="6921500" y="630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78500</xdr:rowOff>
    </xdr:from>
    <xdr:ext cx="534377" cy="259045"/>
    <xdr:sp macro="" textlink="">
      <xdr:nvSpPr>
        <xdr:cNvPr id="306" name="テキスト ボックス 305"/>
        <xdr:cNvSpPr txBox="1"/>
      </xdr:nvSpPr>
      <xdr:spPr>
        <a:xfrm>
          <a:off x="6705111" y="607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45222</xdr:rowOff>
    </xdr:from>
    <xdr:to>
      <xdr:col>55</xdr:col>
      <xdr:colOff>50800</xdr:colOff>
      <xdr:row>37</xdr:row>
      <xdr:rowOff>146822</xdr:rowOff>
    </xdr:to>
    <xdr:sp macro="" textlink="">
      <xdr:nvSpPr>
        <xdr:cNvPr id="312" name="楕円 311"/>
        <xdr:cNvSpPr/>
      </xdr:nvSpPr>
      <xdr:spPr>
        <a:xfrm>
          <a:off x="10426700" y="638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131599</xdr:rowOff>
    </xdr:from>
    <xdr:ext cx="534377" cy="259045"/>
    <xdr:sp macro="" textlink="">
      <xdr:nvSpPr>
        <xdr:cNvPr id="313" name="補助費等該当値テキスト"/>
        <xdr:cNvSpPr txBox="1"/>
      </xdr:nvSpPr>
      <xdr:spPr>
        <a:xfrm>
          <a:off x="10528300" y="630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7960</xdr:rowOff>
    </xdr:from>
    <xdr:to>
      <xdr:col>50</xdr:col>
      <xdr:colOff>165100</xdr:colOff>
      <xdr:row>37</xdr:row>
      <xdr:rowOff>109560</xdr:rowOff>
    </xdr:to>
    <xdr:sp macro="" textlink="">
      <xdr:nvSpPr>
        <xdr:cNvPr id="314" name="楕円 313"/>
        <xdr:cNvSpPr/>
      </xdr:nvSpPr>
      <xdr:spPr>
        <a:xfrm>
          <a:off x="9588500" y="635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100687</xdr:rowOff>
    </xdr:from>
    <xdr:ext cx="534377" cy="259045"/>
    <xdr:sp macro="" textlink="">
      <xdr:nvSpPr>
        <xdr:cNvPr id="315" name="テキスト ボックス 314"/>
        <xdr:cNvSpPr txBox="1"/>
      </xdr:nvSpPr>
      <xdr:spPr>
        <a:xfrm>
          <a:off x="9372111" y="644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70810</xdr:rowOff>
    </xdr:from>
    <xdr:to>
      <xdr:col>46</xdr:col>
      <xdr:colOff>38100</xdr:colOff>
      <xdr:row>38</xdr:row>
      <xdr:rowOff>960</xdr:rowOff>
    </xdr:to>
    <xdr:sp macro="" textlink="">
      <xdr:nvSpPr>
        <xdr:cNvPr id="316" name="楕円 315"/>
        <xdr:cNvSpPr/>
      </xdr:nvSpPr>
      <xdr:spPr>
        <a:xfrm>
          <a:off x="8699500" y="641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163537</xdr:rowOff>
    </xdr:from>
    <xdr:ext cx="534377" cy="259045"/>
    <xdr:sp macro="" textlink="">
      <xdr:nvSpPr>
        <xdr:cNvPr id="317" name="テキスト ボックス 316"/>
        <xdr:cNvSpPr txBox="1"/>
      </xdr:nvSpPr>
      <xdr:spPr>
        <a:xfrm>
          <a:off x="8483111" y="650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143375</xdr:rowOff>
    </xdr:from>
    <xdr:to>
      <xdr:col>41</xdr:col>
      <xdr:colOff>101600</xdr:colOff>
      <xdr:row>33</xdr:row>
      <xdr:rowOff>73525</xdr:rowOff>
    </xdr:to>
    <xdr:sp macro="" textlink="">
      <xdr:nvSpPr>
        <xdr:cNvPr id="318" name="楕円 317"/>
        <xdr:cNvSpPr/>
      </xdr:nvSpPr>
      <xdr:spPr>
        <a:xfrm>
          <a:off x="7810500" y="562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64652</xdr:rowOff>
    </xdr:from>
    <xdr:ext cx="599010" cy="259045"/>
    <xdr:sp macro="" textlink="">
      <xdr:nvSpPr>
        <xdr:cNvPr id="319" name="テキスト ボックス 318"/>
        <xdr:cNvSpPr txBox="1"/>
      </xdr:nvSpPr>
      <xdr:spPr>
        <a:xfrm>
          <a:off x="7561795" y="5722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106997</xdr:rowOff>
    </xdr:from>
    <xdr:to>
      <xdr:col>36</xdr:col>
      <xdr:colOff>165100</xdr:colOff>
      <xdr:row>38</xdr:row>
      <xdr:rowOff>37147</xdr:rowOff>
    </xdr:to>
    <xdr:sp macro="" textlink="">
      <xdr:nvSpPr>
        <xdr:cNvPr id="320" name="楕円 319"/>
        <xdr:cNvSpPr/>
      </xdr:nvSpPr>
      <xdr:spPr>
        <a:xfrm>
          <a:off x="6921500" y="645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28274</xdr:rowOff>
    </xdr:from>
    <xdr:ext cx="534377" cy="259045"/>
    <xdr:sp macro="" textlink="">
      <xdr:nvSpPr>
        <xdr:cNvPr id="321" name="テキスト ボックス 320"/>
        <xdr:cNvSpPr txBox="1"/>
      </xdr:nvSpPr>
      <xdr:spPr>
        <a:xfrm>
          <a:off x="6705111" y="654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5" name="直線コネクタ 344"/>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6" name="普通建設事業費最小値テキスト"/>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7" name="直線コネクタ 346"/>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48" name="普通建設事業費最大値テキスト"/>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9" name="直線コネクタ 348"/>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75476</xdr:rowOff>
    </xdr:from>
    <xdr:to>
      <xdr:col>55</xdr:col>
      <xdr:colOff>0</xdr:colOff>
      <xdr:row>55</xdr:row>
      <xdr:rowOff>113208</xdr:rowOff>
    </xdr:to>
    <xdr:cxnSp macro="">
      <xdr:nvCxnSpPr>
        <xdr:cNvPr id="350" name="直線コネクタ 349"/>
        <xdr:cNvCxnSpPr/>
      </xdr:nvCxnSpPr>
      <xdr:spPr>
        <a:xfrm flipV="1">
          <a:off x="9639300" y="9505226"/>
          <a:ext cx="838200" cy="3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73906</xdr:rowOff>
    </xdr:from>
    <xdr:ext cx="534377" cy="259045"/>
    <xdr:sp macro="" textlink="">
      <xdr:nvSpPr>
        <xdr:cNvPr id="351" name="普通建設事業費平均値テキスト"/>
        <xdr:cNvSpPr txBox="1"/>
      </xdr:nvSpPr>
      <xdr:spPr>
        <a:xfrm>
          <a:off x="10528300" y="9503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2" name="フローチャート: 判断 351"/>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18276</xdr:rowOff>
    </xdr:from>
    <xdr:to>
      <xdr:col>50</xdr:col>
      <xdr:colOff>114300</xdr:colOff>
      <xdr:row>55</xdr:row>
      <xdr:rowOff>113208</xdr:rowOff>
    </xdr:to>
    <xdr:cxnSp macro="">
      <xdr:nvCxnSpPr>
        <xdr:cNvPr id="353" name="直線コネクタ 352"/>
        <xdr:cNvCxnSpPr/>
      </xdr:nvCxnSpPr>
      <xdr:spPr>
        <a:xfrm>
          <a:off x="8750300" y="9276576"/>
          <a:ext cx="889000" cy="26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4" name="フローチャート: 判断 353"/>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35895</xdr:rowOff>
    </xdr:from>
    <xdr:ext cx="534377" cy="259045"/>
    <xdr:sp macro="" textlink="">
      <xdr:nvSpPr>
        <xdr:cNvPr id="355" name="テキスト ボックス 354"/>
        <xdr:cNvSpPr txBox="1"/>
      </xdr:nvSpPr>
      <xdr:spPr>
        <a:xfrm>
          <a:off x="9372111" y="963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25565</xdr:rowOff>
    </xdr:from>
    <xdr:to>
      <xdr:col>45</xdr:col>
      <xdr:colOff>177800</xdr:colOff>
      <xdr:row>54</xdr:row>
      <xdr:rowOff>18276</xdr:rowOff>
    </xdr:to>
    <xdr:cxnSp macro="">
      <xdr:nvCxnSpPr>
        <xdr:cNvPr id="356" name="直線コネクタ 355"/>
        <xdr:cNvCxnSpPr/>
      </xdr:nvCxnSpPr>
      <xdr:spPr>
        <a:xfrm>
          <a:off x="7861300" y="9112415"/>
          <a:ext cx="889000" cy="16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7" name="フローチャート: 判断 356"/>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17225</xdr:rowOff>
    </xdr:from>
    <xdr:ext cx="534377" cy="259045"/>
    <xdr:sp macro="" textlink="">
      <xdr:nvSpPr>
        <xdr:cNvPr id="358" name="テキスト ボックス 357"/>
        <xdr:cNvSpPr txBox="1"/>
      </xdr:nvSpPr>
      <xdr:spPr>
        <a:xfrm>
          <a:off x="8483111" y="961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25565</xdr:rowOff>
    </xdr:from>
    <xdr:to>
      <xdr:col>41</xdr:col>
      <xdr:colOff>50800</xdr:colOff>
      <xdr:row>54</xdr:row>
      <xdr:rowOff>73737</xdr:rowOff>
    </xdr:to>
    <xdr:cxnSp macro="">
      <xdr:nvCxnSpPr>
        <xdr:cNvPr id="359" name="直線コネクタ 358"/>
        <xdr:cNvCxnSpPr/>
      </xdr:nvCxnSpPr>
      <xdr:spPr>
        <a:xfrm flipV="1">
          <a:off x="6972300" y="9112415"/>
          <a:ext cx="889000" cy="21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40487</xdr:rowOff>
    </xdr:from>
    <xdr:to>
      <xdr:col>41</xdr:col>
      <xdr:colOff>101600</xdr:colOff>
      <xdr:row>54</xdr:row>
      <xdr:rowOff>142087</xdr:rowOff>
    </xdr:to>
    <xdr:sp macro="" textlink="">
      <xdr:nvSpPr>
        <xdr:cNvPr id="360" name="フローチャート: 判断 359"/>
        <xdr:cNvSpPr/>
      </xdr:nvSpPr>
      <xdr:spPr>
        <a:xfrm>
          <a:off x="7810500" y="929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133214</xdr:rowOff>
    </xdr:from>
    <xdr:ext cx="534377" cy="259045"/>
    <xdr:sp macro="" textlink="">
      <xdr:nvSpPr>
        <xdr:cNvPr id="361" name="テキスト ボックス 360"/>
        <xdr:cNvSpPr txBox="1"/>
      </xdr:nvSpPr>
      <xdr:spPr>
        <a:xfrm>
          <a:off x="7594111" y="939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58636</xdr:rowOff>
    </xdr:from>
    <xdr:to>
      <xdr:col>36</xdr:col>
      <xdr:colOff>165100</xdr:colOff>
      <xdr:row>54</xdr:row>
      <xdr:rowOff>160236</xdr:rowOff>
    </xdr:to>
    <xdr:sp macro="" textlink="">
      <xdr:nvSpPr>
        <xdr:cNvPr id="362" name="フローチャート: 判断 361"/>
        <xdr:cNvSpPr/>
      </xdr:nvSpPr>
      <xdr:spPr>
        <a:xfrm>
          <a:off x="6921500" y="931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151363</xdr:rowOff>
    </xdr:from>
    <xdr:ext cx="534377" cy="259045"/>
    <xdr:sp macro="" textlink="">
      <xdr:nvSpPr>
        <xdr:cNvPr id="363" name="テキスト ボックス 362"/>
        <xdr:cNvSpPr txBox="1"/>
      </xdr:nvSpPr>
      <xdr:spPr>
        <a:xfrm>
          <a:off x="6705111" y="940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24676</xdr:rowOff>
    </xdr:from>
    <xdr:to>
      <xdr:col>55</xdr:col>
      <xdr:colOff>50800</xdr:colOff>
      <xdr:row>55</xdr:row>
      <xdr:rowOff>126276</xdr:rowOff>
    </xdr:to>
    <xdr:sp macro="" textlink="">
      <xdr:nvSpPr>
        <xdr:cNvPr id="369" name="楕円 368"/>
        <xdr:cNvSpPr/>
      </xdr:nvSpPr>
      <xdr:spPr>
        <a:xfrm>
          <a:off x="10426700" y="945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47553</xdr:rowOff>
    </xdr:from>
    <xdr:ext cx="534377" cy="259045"/>
    <xdr:sp macro="" textlink="">
      <xdr:nvSpPr>
        <xdr:cNvPr id="370" name="普通建設事業費該当値テキスト"/>
        <xdr:cNvSpPr txBox="1"/>
      </xdr:nvSpPr>
      <xdr:spPr>
        <a:xfrm>
          <a:off x="10528300" y="930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62408</xdr:rowOff>
    </xdr:from>
    <xdr:to>
      <xdr:col>50</xdr:col>
      <xdr:colOff>165100</xdr:colOff>
      <xdr:row>55</xdr:row>
      <xdr:rowOff>164008</xdr:rowOff>
    </xdr:to>
    <xdr:sp macro="" textlink="">
      <xdr:nvSpPr>
        <xdr:cNvPr id="371" name="楕円 370"/>
        <xdr:cNvSpPr/>
      </xdr:nvSpPr>
      <xdr:spPr>
        <a:xfrm>
          <a:off x="9588500" y="949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9085</xdr:rowOff>
    </xdr:from>
    <xdr:ext cx="534377" cy="259045"/>
    <xdr:sp macro="" textlink="">
      <xdr:nvSpPr>
        <xdr:cNvPr id="372" name="テキスト ボックス 371"/>
        <xdr:cNvSpPr txBox="1"/>
      </xdr:nvSpPr>
      <xdr:spPr>
        <a:xfrm>
          <a:off x="9372111" y="926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138926</xdr:rowOff>
    </xdr:from>
    <xdr:to>
      <xdr:col>46</xdr:col>
      <xdr:colOff>38100</xdr:colOff>
      <xdr:row>54</xdr:row>
      <xdr:rowOff>69076</xdr:rowOff>
    </xdr:to>
    <xdr:sp macro="" textlink="">
      <xdr:nvSpPr>
        <xdr:cNvPr id="373" name="楕円 372"/>
        <xdr:cNvSpPr/>
      </xdr:nvSpPr>
      <xdr:spPr>
        <a:xfrm>
          <a:off x="8699500" y="922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85603</xdr:rowOff>
    </xdr:from>
    <xdr:ext cx="534377" cy="259045"/>
    <xdr:sp macro="" textlink="">
      <xdr:nvSpPr>
        <xdr:cNvPr id="374" name="テキスト ボックス 373"/>
        <xdr:cNvSpPr txBox="1"/>
      </xdr:nvSpPr>
      <xdr:spPr>
        <a:xfrm>
          <a:off x="8483111" y="900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146215</xdr:rowOff>
    </xdr:from>
    <xdr:to>
      <xdr:col>41</xdr:col>
      <xdr:colOff>101600</xdr:colOff>
      <xdr:row>53</xdr:row>
      <xdr:rowOff>76365</xdr:rowOff>
    </xdr:to>
    <xdr:sp macro="" textlink="">
      <xdr:nvSpPr>
        <xdr:cNvPr id="375" name="楕円 374"/>
        <xdr:cNvSpPr/>
      </xdr:nvSpPr>
      <xdr:spPr>
        <a:xfrm>
          <a:off x="7810500" y="906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92892</xdr:rowOff>
    </xdr:from>
    <xdr:ext cx="534377" cy="259045"/>
    <xdr:sp macro="" textlink="">
      <xdr:nvSpPr>
        <xdr:cNvPr id="376" name="テキスト ボックス 375"/>
        <xdr:cNvSpPr txBox="1"/>
      </xdr:nvSpPr>
      <xdr:spPr>
        <a:xfrm>
          <a:off x="7594111" y="883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22937</xdr:rowOff>
    </xdr:from>
    <xdr:to>
      <xdr:col>36</xdr:col>
      <xdr:colOff>165100</xdr:colOff>
      <xdr:row>54</xdr:row>
      <xdr:rowOff>124537</xdr:rowOff>
    </xdr:to>
    <xdr:sp macro="" textlink="">
      <xdr:nvSpPr>
        <xdr:cNvPr id="377" name="楕円 376"/>
        <xdr:cNvSpPr/>
      </xdr:nvSpPr>
      <xdr:spPr>
        <a:xfrm>
          <a:off x="6921500" y="928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141064</xdr:rowOff>
    </xdr:from>
    <xdr:ext cx="534377" cy="259045"/>
    <xdr:sp macro="" textlink="">
      <xdr:nvSpPr>
        <xdr:cNvPr id="378" name="テキスト ボックス 377"/>
        <xdr:cNvSpPr txBox="1"/>
      </xdr:nvSpPr>
      <xdr:spPr>
        <a:xfrm>
          <a:off x="6705111" y="905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2" name="直線コネクタ 401"/>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5" name="普通建設事業費 （ うち新規整備　）最大値テキスト"/>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6" name="直線コネクタ 405"/>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153169</xdr:rowOff>
    </xdr:from>
    <xdr:to>
      <xdr:col>55</xdr:col>
      <xdr:colOff>0</xdr:colOff>
      <xdr:row>79</xdr:row>
      <xdr:rowOff>37212</xdr:rowOff>
    </xdr:to>
    <xdr:cxnSp macro="">
      <xdr:nvCxnSpPr>
        <xdr:cNvPr id="407" name="直線コネクタ 406"/>
        <xdr:cNvCxnSpPr/>
      </xdr:nvCxnSpPr>
      <xdr:spPr>
        <a:xfrm>
          <a:off x="9639300" y="13526269"/>
          <a:ext cx="838200" cy="5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142752</xdr:rowOff>
    </xdr:from>
    <xdr:ext cx="534377" cy="259045"/>
    <xdr:sp macro="" textlink="">
      <xdr:nvSpPr>
        <xdr:cNvPr id="408" name="普通建設事業費 （ うち新規整備　）平均値テキスト"/>
        <xdr:cNvSpPr txBox="1"/>
      </xdr:nvSpPr>
      <xdr:spPr>
        <a:xfrm>
          <a:off x="10528300" y="131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9" name="フローチャート: 判断 408"/>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104629</xdr:rowOff>
    </xdr:from>
    <xdr:to>
      <xdr:col>50</xdr:col>
      <xdr:colOff>114300</xdr:colOff>
      <xdr:row>78</xdr:row>
      <xdr:rowOff>153169</xdr:rowOff>
    </xdr:to>
    <xdr:cxnSp macro="">
      <xdr:nvCxnSpPr>
        <xdr:cNvPr id="410" name="直線コネクタ 409"/>
        <xdr:cNvCxnSpPr/>
      </xdr:nvCxnSpPr>
      <xdr:spPr>
        <a:xfrm>
          <a:off x="8750300" y="13477729"/>
          <a:ext cx="889000" cy="4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11" name="フローチャート: 判断 410"/>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90212</xdr:rowOff>
    </xdr:from>
    <xdr:ext cx="534377" cy="259045"/>
    <xdr:sp macro="" textlink="">
      <xdr:nvSpPr>
        <xdr:cNvPr id="412" name="テキスト ボックス 411"/>
        <xdr:cNvSpPr txBox="1"/>
      </xdr:nvSpPr>
      <xdr:spPr>
        <a:xfrm>
          <a:off x="9372111" y="131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74701</xdr:rowOff>
    </xdr:from>
    <xdr:to>
      <xdr:col>45</xdr:col>
      <xdr:colOff>177800</xdr:colOff>
      <xdr:row>78</xdr:row>
      <xdr:rowOff>104629</xdr:rowOff>
    </xdr:to>
    <xdr:cxnSp macro="">
      <xdr:nvCxnSpPr>
        <xdr:cNvPr id="413" name="直線コネクタ 412"/>
        <xdr:cNvCxnSpPr/>
      </xdr:nvCxnSpPr>
      <xdr:spPr>
        <a:xfrm>
          <a:off x="7861300" y="13447801"/>
          <a:ext cx="889000" cy="2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4" name="フローチャート: 判断 413"/>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68115</xdr:rowOff>
    </xdr:from>
    <xdr:ext cx="534377" cy="259045"/>
    <xdr:sp macro="" textlink="">
      <xdr:nvSpPr>
        <xdr:cNvPr id="415" name="テキスト ボックス 414"/>
        <xdr:cNvSpPr txBox="1"/>
      </xdr:nvSpPr>
      <xdr:spPr>
        <a:xfrm>
          <a:off x="8483111" y="130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74701</xdr:rowOff>
    </xdr:from>
    <xdr:to>
      <xdr:col>41</xdr:col>
      <xdr:colOff>50800</xdr:colOff>
      <xdr:row>78</xdr:row>
      <xdr:rowOff>162122</xdr:rowOff>
    </xdr:to>
    <xdr:cxnSp macro="">
      <xdr:nvCxnSpPr>
        <xdr:cNvPr id="416" name="直線コネクタ 415"/>
        <xdr:cNvCxnSpPr/>
      </xdr:nvCxnSpPr>
      <xdr:spPr>
        <a:xfrm flipV="1">
          <a:off x="6972300" y="13447801"/>
          <a:ext cx="889000" cy="8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154718</xdr:rowOff>
    </xdr:from>
    <xdr:to>
      <xdr:col>41</xdr:col>
      <xdr:colOff>101600</xdr:colOff>
      <xdr:row>77</xdr:row>
      <xdr:rowOff>84868</xdr:rowOff>
    </xdr:to>
    <xdr:sp macro="" textlink="">
      <xdr:nvSpPr>
        <xdr:cNvPr id="417" name="フローチャート: 判断 416"/>
        <xdr:cNvSpPr/>
      </xdr:nvSpPr>
      <xdr:spPr>
        <a:xfrm>
          <a:off x="7810500" y="1318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101395</xdr:rowOff>
    </xdr:from>
    <xdr:ext cx="534377" cy="259045"/>
    <xdr:sp macro="" textlink="">
      <xdr:nvSpPr>
        <xdr:cNvPr id="418" name="テキスト ボックス 417"/>
        <xdr:cNvSpPr txBox="1"/>
      </xdr:nvSpPr>
      <xdr:spPr>
        <a:xfrm>
          <a:off x="7594111" y="1296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5062</xdr:rowOff>
    </xdr:from>
    <xdr:to>
      <xdr:col>36</xdr:col>
      <xdr:colOff>165100</xdr:colOff>
      <xdr:row>77</xdr:row>
      <xdr:rowOff>106662</xdr:rowOff>
    </xdr:to>
    <xdr:sp macro="" textlink="">
      <xdr:nvSpPr>
        <xdr:cNvPr id="419" name="フローチャート: 判断 418"/>
        <xdr:cNvSpPr/>
      </xdr:nvSpPr>
      <xdr:spPr>
        <a:xfrm>
          <a:off x="6921500" y="1320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123189</xdr:rowOff>
    </xdr:from>
    <xdr:ext cx="534377" cy="259045"/>
    <xdr:sp macro="" textlink="">
      <xdr:nvSpPr>
        <xdr:cNvPr id="420" name="テキスト ボックス 419"/>
        <xdr:cNvSpPr txBox="1"/>
      </xdr:nvSpPr>
      <xdr:spPr>
        <a:xfrm>
          <a:off x="6705111" y="1298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157862</xdr:rowOff>
    </xdr:from>
    <xdr:to>
      <xdr:col>55</xdr:col>
      <xdr:colOff>50800</xdr:colOff>
      <xdr:row>79</xdr:row>
      <xdr:rowOff>88012</xdr:rowOff>
    </xdr:to>
    <xdr:sp macro="" textlink="">
      <xdr:nvSpPr>
        <xdr:cNvPr id="426" name="楕円 425"/>
        <xdr:cNvSpPr/>
      </xdr:nvSpPr>
      <xdr:spPr>
        <a:xfrm>
          <a:off x="10426700" y="1353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72789</xdr:rowOff>
    </xdr:from>
    <xdr:ext cx="378565" cy="259045"/>
    <xdr:sp macro="" textlink="">
      <xdr:nvSpPr>
        <xdr:cNvPr id="427" name="普通建設事業費 （ うち新規整備　）該当値テキスト"/>
        <xdr:cNvSpPr txBox="1"/>
      </xdr:nvSpPr>
      <xdr:spPr>
        <a:xfrm>
          <a:off x="10528300" y="13445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102369</xdr:rowOff>
    </xdr:from>
    <xdr:to>
      <xdr:col>50</xdr:col>
      <xdr:colOff>165100</xdr:colOff>
      <xdr:row>79</xdr:row>
      <xdr:rowOff>32519</xdr:rowOff>
    </xdr:to>
    <xdr:sp macro="" textlink="">
      <xdr:nvSpPr>
        <xdr:cNvPr id="428" name="楕円 427"/>
        <xdr:cNvSpPr/>
      </xdr:nvSpPr>
      <xdr:spPr>
        <a:xfrm>
          <a:off x="9588500" y="1347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23646</xdr:rowOff>
    </xdr:from>
    <xdr:ext cx="469744" cy="259045"/>
    <xdr:sp macro="" textlink="">
      <xdr:nvSpPr>
        <xdr:cNvPr id="429" name="テキスト ボックス 428"/>
        <xdr:cNvSpPr txBox="1"/>
      </xdr:nvSpPr>
      <xdr:spPr>
        <a:xfrm>
          <a:off x="9404428" y="1356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53829</xdr:rowOff>
    </xdr:from>
    <xdr:to>
      <xdr:col>46</xdr:col>
      <xdr:colOff>38100</xdr:colOff>
      <xdr:row>78</xdr:row>
      <xdr:rowOff>155429</xdr:rowOff>
    </xdr:to>
    <xdr:sp macro="" textlink="">
      <xdr:nvSpPr>
        <xdr:cNvPr id="430" name="楕円 429"/>
        <xdr:cNvSpPr/>
      </xdr:nvSpPr>
      <xdr:spPr>
        <a:xfrm>
          <a:off x="8699500" y="1342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146556</xdr:rowOff>
    </xdr:from>
    <xdr:ext cx="469744" cy="259045"/>
    <xdr:sp macro="" textlink="">
      <xdr:nvSpPr>
        <xdr:cNvPr id="431" name="テキスト ボックス 430"/>
        <xdr:cNvSpPr txBox="1"/>
      </xdr:nvSpPr>
      <xdr:spPr>
        <a:xfrm>
          <a:off x="8515428" y="1351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23901</xdr:rowOff>
    </xdr:from>
    <xdr:to>
      <xdr:col>41</xdr:col>
      <xdr:colOff>101600</xdr:colOff>
      <xdr:row>78</xdr:row>
      <xdr:rowOff>125501</xdr:rowOff>
    </xdr:to>
    <xdr:sp macro="" textlink="">
      <xdr:nvSpPr>
        <xdr:cNvPr id="432" name="楕円 431"/>
        <xdr:cNvSpPr/>
      </xdr:nvSpPr>
      <xdr:spPr>
        <a:xfrm>
          <a:off x="7810500" y="1339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116628</xdr:rowOff>
    </xdr:from>
    <xdr:ext cx="469744" cy="259045"/>
    <xdr:sp macro="" textlink="">
      <xdr:nvSpPr>
        <xdr:cNvPr id="433" name="テキスト ボックス 432"/>
        <xdr:cNvSpPr txBox="1"/>
      </xdr:nvSpPr>
      <xdr:spPr>
        <a:xfrm>
          <a:off x="7626428" y="13489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111322</xdr:rowOff>
    </xdr:from>
    <xdr:to>
      <xdr:col>36</xdr:col>
      <xdr:colOff>165100</xdr:colOff>
      <xdr:row>79</xdr:row>
      <xdr:rowOff>41472</xdr:rowOff>
    </xdr:to>
    <xdr:sp macro="" textlink="">
      <xdr:nvSpPr>
        <xdr:cNvPr id="434" name="楕円 433"/>
        <xdr:cNvSpPr/>
      </xdr:nvSpPr>
      <xdr:spPr>
        <a:xfrm>
          <a:off x="6921500" y="1348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32599</xdr:rowOff>
    </xdr:from>
    <xdr:ext cx="469744" cy="259045"/>
    <xdr:sp macro="" textlink="">
      <xdr:nvSpPr>
        <xdr:cNvPr id="435" name="テキスト ボックス 434"/>
        <xdr:cNvSpPr txBox="1"/>
      </xdr:nvSpPr>
      <xdr:spPr>
        <a:xfrm>
          <a:off x="6737428" y="13577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1" name="直線コネクタ 460"/>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2" name="普通建設事業費 （ うち更新整備　）最小値テキスト"/>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3" name="直線コネクタ 462"/>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4" name="普通建設事業費 （ うち更新整備　）最大値テキスト"/>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5" name="直線コネクタ 464"/>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135830</xdr:rowOff>
    </xdr:from>
    <xdr:to>
      <xdr:col>55</xdr:col>
      <xdr:colOff>0</xdr:colOff>
      <xdr:row>96</xdr:row>
      <xdr:rowOff>36013</xdr:rowOff>
    </xdr:to>
    <xdr:cxnSp macro="">
      <xdr:nvCxnSpPr>
        <xdr:cNvPr id="466" name="直線コネクタ 465"/>
        <xdr:cNvCxnSpPr/>
      </xdr:nvCxnSpPr>
      <xdr:spPr>
        <a:xfrm flipV="1">
          <a:off x="9639300" y="16423580"/>
          <a:ext cx="838200" cy="7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104981</xdr:rowOff>
    </xdr:from>
    <xdr:ext cx="534377" cy="259045"/>
    <xdr:sp macro="" textlink="">
      <xdr:nvSpPr>
        <xdr:cNvPr id="467" name="普通建設事業費 （ うち更新整備　）平均値テキスト"/>
        <xdr:cNvSpPr txBox="1"/>
      </xdr:nvSpPr>
      <xdr:spPr>
        <a:xfrm>
          <a:off x="10528300" y="16564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8" name="フローチャート: 判断 467"/>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161449</xdr:rowOff>
    </xdr:from>
    <xdr:to>
      <xdr:col>50</xdr:col>
      <xdr:colOff>114300</xdr:colOff>
      <xdr:row>96</xdr:row>
      <xdr:rowOff>36013</xdr:rowOff>
    </xdr:to>
    <xdr:cxnSp macro="">
      <xdr:nvCxnSpPr>
        <xdr:cNvPr id="469" name="直線コネクタ 468"/>
        <xdr:cNvCxnSpPr/>
      </xdr:nvCxnSpPr>
      <xdr:spPr>
        <a:xfrm>
          <a:off x="8750300" y="16106299"/>
          <a:ext cx="889000" cy="388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70" name="フローチャート: 判断 469"/>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54542</xdr:rowOff>
    </xdr:from>
    <xdr:ext cx="534377" cy="259045"/>
    <xdr:sp macro="" textlink="">
      <xdr:nvSpPr>
        <xdr:cNvPr id="471" name="テキスト ボックス 470"/>
        <xdr:cNvSpPr txBox="1"/>
      </xdr:nvSpPr>
      <xdr:spPr>
        <a:xfrm>
          <a:off x="9372111" y="1668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32356</xdr:rowOff>
    </xdr:from>
    <xdr:to>
      <xdr:col>45</xdr:col>
      <xdr:colOff>177800</xdr:colOff>
      <xdr:row>93</xdr:row>
      <xdr:rowOff>161449</xdr:rowOff>
    </xdr:to>
    <xdr:cxnSp macro="">
      <xdr:nvCxnSpPr>
        <xdr:cNvPr id="472" name="直線コネクタ 471"/>
        <xdr:cNvCxnSpPr/>
      </xdr:nvCxnSpPr>
      <xdr:spPr>
        <a:xfrm>
          <a:off x="7861300" y="15977206"/>
          <a:ext cx="889000" cy="12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3" name="フローチャート: 判断 472"/>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58576</xdr:rowOff>
    </xdr:from>
    <xdr:ext cx="534377" cy="259045"/>
    <xdr:sp macro="" textlink="">
      <xdr:nvSpPr>
        <xdr:cNvPr id="474" name="テキスト ボックス 473"/>
        <xdr:cNvSpPr txBox="1"/>
      </xdr:nvSpPr>
      <xdr:spPr>
        <a:xfrm>
          <a:off x="8483111" y="1668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32356</xdr:rowOff>
    </xdr:from>
    <xdr:to>
      <xdr:col>41</xdr:col>
      <xdr:colOff>50800</xdr:colOff>
      <xdr:row>94</xdr:row>
      <xdr:rowOff>102699</xdr:rowOff>
    </xdr:to>
    <xdr:cxnSp macro="">
      <xdr:nvCxnSpPr>
        <xdr:cNvPr id="475" name="直線コネクタ 474"/>
        <xdr:cNvCxnSpPr/>
      </xdr:nvCxnSpPr>
      <xdr:spPr>
        <a:xfrm flipV="1">
          <a:off x="6972300" y="15977206"/>
          <a:ext cx="889000" cy="24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136024</xdr:rowOff>
    </xdr:from>
    <xdr:to>
      <xdr:col>41</xdr:col>
      <xdr:colOff>101600</xdr:colOff>
      <xdr:row>96</xdr:row>
      <xdr:rowOff>66174</xdr:rowOff>
    </xdr:to>
    <xdr:sp macro="" textlink="">
      <xdr:nvSpPr>
        <xdr:cNvPr id="476" name="フローチャート: 判断 475"/>
        <xdr:cNvSpPr/>
      </xdr:nvSpPr>
      <xdr:spPr>
        <a:xfrm>
          <a:off x="7810500" y="164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57301</xdr:rowOff>
    </xdr:from>
    <xdr:ext cx="534377" cy="259045"/>
    <xdr:sp macro="" textlink="">
      <xdr:nvSpPr>
        <xdr:cNvPr id="477" name="テキスト ボックス 476"/>
        <xdr:cNvSpPr txBox="1"/>
      </xdr:nvSpPr>
      <xdr:spPr>
        <a:xfrm>
          <a:off x="7594111" y="1651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164991</xdr:rowOff>
    </xdr:from>
    <xdr:to>
      <xdr:col>36</xdr:col>
      <xdr:colOff>165100</xdr:colOff>
      <xdr:row>96</xdr:row>
      <xdr:rowOff>95141</xdr:rowOff>
    </xdr:to>
    <xdr:sp macro="" textlink="">
      <xdr:nvSpPr>
        <xdr:cNvPr id="478" name="フローチャート: 判断 477"/>
        <xdr:cNvSpPr/>
      </xdr:nvSpPr>
      <xdr:spPr>
        <a:xfrm>
          <a:off x="6921500" y="1645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86268</xdr:rowOff>
    </xdr:from>
    <xdr:ext cx="534377" cy="259045"/>
    <xdr:sp macro="" textlink="">
      <xdr:nvSpPr>
        <xdr:cNvPr id="479" name="テキスト ボックス 478"/>
        <xdr:cNvSpPr txBox="1"/>
      </xdr:nvSpPr>
      <xdr:spPr>
        <a:xfrm>
          <a:off x="6705111" y="1654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85030</xdr:rowOff>
    </xdr:from>
    <xdr:to>
      <xdr:col>55</xdr:col>
      <xdr:colOff>50800</xdr:colOff>
      <xdr:row>96</xdr:row>
      <xdr:rowOff>15180</xdr:rowOff>
    </xdr:to>
    <xdr:sp macro="" textlink="">
      <xdr:nvSpPr>
        <xdr:cNvPr id="485" name="楕円 484"/>
        <xdr:cNvSpPr/>
      </xdr:nvSpPr>
      <xdr:spPr>
        <a:xfrm>
          <a:off x="10426700" y="1637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107907</xdr:rowOff>
    </xdr:from>
    <xdr:ext cx="534377" cy="259045"/>
    <xdr:sp macro="" textlink="">
      <xdr:nvSpPr>
        <xdr:cNvPr id="486" name="普通建設事業費 （ うち更新整備　）該当値テキスト"/>
        <xdr:cNvSpPr txBox="1"/>
      </xdr:nvSpPr>
      <xdr:spPr>
        <a:xfrm>
          <a:off x="10528300" y="1622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156663</xdr:rowOff>
    </xdr:from>
    <xdr:to>
      <xdr:col>50</xdr:col>
      <xdr:colOff>165100</xdr:colOff>
      <xdr:row>96</xdr:row>
      <xdr:rowOff>86813</xdr:rowOff>
    </xdr:to>
    <xdr:sp macro="" textlink="">
      <xdr:nvSpPr>
        <xdr:cNvPr id="487" name="楕円 486"/>
        <xdr:cNvSpPr/>
      </xdr:nvSpPr>
      <xdr:spPr>
        <a:xfrm>
          <a:off x="9588500" y="1644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103340</xdr:rowOff>
    </xdr:from>
    <xdr:ext cx="534377" cy="259045"/>
    <xdr:sp macro="" textlink="">
      <xdr:nvSpPr>
        <xdr:cNvPr id="488" name="テキスト ボックス 487"/>
        <xdr:cNvSpPr txBox="1"/>
      </xdr:nvSpPr>
      <xdr:spPr>
        <a:xfrm>
          <a:off x="9372111" y="1621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110649</xdr:rowOff>
    </xdr:from>
    <xdr:to>
      <xdr:col>46</xdr:col>
      <xdr:colOff>38100</xdr:colOff>
      <xdr:row>94</xdr:row>
      <xdr:rowOff>40799</xdr:rowOff>
    </xdr:to>
    <xdr:sp macro="" textlink="">
      <xdr:nvSpPr>
        <xdr:cNvPr id="489" name="楕円 488"/>
        <xdr:cNvSpPr/>
      </xdr:nvSpPr>
      <xdr:spPr>
        <a:xfrm>
          <a:off x="8699500" y="1605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57326</xdr:rowOff>
    </xdr:from>
    <xdr:ext cx="534377" cy="259045"/>
    <xdr:sp macro="" textlink="">
      <xdr:nvSpPr>
        <xdr:cNvPr id="490" name="テキスト ボックス 489"/>
        <xdr:cNvSpPr txBox="1"/>
      </xdr:nvSpPr>
      <xdr:spPr>
        <a:xfrm>
          <a:off x="8483111" y="1583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153006</xdr:rowOff>
    </xdr:from>
    <xdr:to>
      <xdr:col>41</xdr:col>
      <xdr:colOff>101600</xdr:colOff>
      <xdr:row>93</xdr:row>
      <xdr:rowOff>83156</xdr:rowOff>
    </xdr:to>
    <xdr:sp macro="" textlink="">
      <xdr:nvSpPr>
        <xdr:cNvPr id="491" name="楕円 490"/>
        <xdr:cNvSpPr/>
      </xdr:nvSpPr>
      <xdr:spPr>
        <a:xfrm>
          <a:off x="7810500" y="1592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99683</xdr:rowOff>
    </xdr:from>
    <xdr:ext cx="534377" cy="259045"/>
    <xdr:sp macro="" textlink="">
      <xdr:nvSpPr>
        <xdr:cNvPr id="492" name="テキスト ボックス 491"/>
        <xdr:cNvSpPr txBox="1"/>
      </xdr:nvSpPr>
      <xdr:spPr>
        <a:xfrm>
          <a:off x="7594111" y="1570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51899</xdr:rowOff>
    </xdr:from>
    <xdr:to>
      <xdr:col>36</xdr:col>
      <xdr:colOff>165100</xdr:colOff>
      <xdr:row>94</xdr:row>
      <xdr:rowOff>153499</xdr:rowOff>
    </xdr:to>
    <xdr:sp macro="" textlink="">
      <xdr:nvSpPr>
        <xdr:cNvPr id="493" name="楕円 492"/>
        <xdr:cNvSpPr/>
      </xdr:nvSpPr>
      <xdr:spPr>
        <a:xfrm>
          <a:off x="6921500" y="1616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170026</xdr:rowOff>
    </xdr:from>
    <xdr:ext cx="534377" cy="259045"/>
    <xdr:sp macro="" textlink="">
      <xdr:nvSpPr>
        <xdr:cNvPr id="494" name="テキスト ボックス 493"/>
        <xdr:cNvSpPr txBox="1"/>
      </xdr:nvSpPr>
      <xdr:spPr>
        <a:xfrm>
          <a:off x="6705111" y="1594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6" name="直線コネクタ 515"/>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7" name="災害復旧事業費最小値テキスト"/>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9" name="災害復旧事業費最大値テキスト"/>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0" name="直線コネクタ 519"/>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76652</xdr:rowOff>
    </xdr:from>
    <xdr:to>
      <xdr:col>85</xdr:col>
      <xdr:colOff>127000</xdr:colOff>
      <xdr:row>38</xdr:row>
      <xdr:rowOff>99466</xdr:rowOff>
    </xdr:to>
    <xdr:cxnSp macro="">
      <xdr:nvCxnSpPr>
        <xdr:cNvPr id="521" name="直線コネクタ 520"/>
        <xdr:cNvCxnSpPr/>
      </xdr:nvCxnSpPr>
      <xdr:spPr>
        <a:xfrm flipV="1">
          <a:off x="15481300" y="6591752"/>
          <a:ext cx="838200" cy="2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23527</xdr:rowOff>
    </xdr:from>
    <xdr:ext cx="378565" cy="259045"/>
    <xdr:sp macro="" textlink="">
      <xdr:nvSpPr>
        <xdr:cNvPr id="522" name="災害復旧事業費平均値テキスト"/>
        <xdr:cNvSpPr txBox="1"/>
      </xdr:nvSpPr>
      <xdr:spPr>
        <a:xfrm>
          <a:off x="16370300" y="6538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3" name="フローチャート: 判断 522"/>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93752</xdr:rowOff>
    </xdr:from>
    <xdr:to>
      <xdr:col>81</xdr:col>
      <xdr:colOff>50800</xdr:colOff>
      <xdr:row>38</xdr:row>
      <xdr:rowOff>99466</xdr:rowOff>
    </xdr:to>
    <xdr:cxnSp macro="">
      <xdr:nvCxnSpPr>
        <xdr:cNvPr id="524" name="直線コネクタ 523"/>
        <xdr:cNvCxnSpPr/>
      </xdr:nvCxnSpPr>
      <xdr:spPr>
        <a:xfrm>
          <a:off x="14592300" y="6608852"/>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5" name="フローチャート: 判断 524"/>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159844</xdr:rowOff>
    </xdr:from>
    <xdr:ext cx="469744" cy="259045"/>
    <xdr:sp macro="" textlink="">
      <xdr:nvSpPr>
        <xdr:cNvPr id="526" name="テキスト ボックス 525"/>
        <xdr:cNvSpPr txBox="1"/>
      </xdr:nvSpPr>
      <xdr:spPr>
        <a:xfrm>
          <a:off x="15246428" y="633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89133</xdr:rowOff>
    </xdr:from>
    <xdr:to>
      <xdr:col>76</xdr:col>
      <xdr:colOff>114300</xdr:colOff>
      <xdr:row>38</xdr:row>
      <xdr:rowOff>93752</xdr:rowOff>
    </xdr:to>
    <xdr:cxnSp macro="">
      <xdr:nvCxnSpPr>
        <xdr:cNvPr id="527" name="直線コネクタ 526"/>
        <xdr:cNvCxnSpPr/>
      </xdr:nvCxnSpPr>
      <xdr:spPr>
        <a:xfrm>
          <a:off x="13703300" y="6604233"/>
          <a:ext cx="889000" cy="4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8" name="フローチャート: 判断 527"/>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157878</xdr:rowOff>
    </xdr:from>
    <xdr:ext cx="469744" cy="259045"/>
    <xdr:sp macro="" textlink="">
      <xdr:nvSpPr>
        <xdr:cNvPr id="529" name="テキスト ボックス 528"/>
        <xdr:cNvSpPr txBox="1"/>
      </xdr:nvSpPr>
      <xdr:spPr>
        <a:xfrm>
          <a:off x="14357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58272</xdr:rowOff>
    </xdr:from>
    <xdr:to>
      <xdr:col>71</xdr:col>
      <xdr:colOff>177800</xdr:colOff>
      <xdr:row>38</xdr:row>
      <xdr:rowOff>89133</xdr:rowOff>
    </xdr:to>
    <xdr:cxnSp macro="">
      <xdr:nvCxnSpPr>
        <xdr:cNvPr id="530" name="直線コネクタ 529"/>
        <xdr:cNvCxnSpPr/>
      </xdr:nvCxnSpPr>
      <xdr:spPr>
        <a:xfrm>
          <a:off x="12814300" y="6573372"/>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63480</xdr:rowOff>
    </xdr:from>
    <xdr:to>
      <xdr:col>72</xdr:col>
      <xdr:colOff>38100</xdr:colOff>
      <xdr:row>37</xdr:row>
      <xdr:rowOff>165080</xdr:rowOff>
    </xdr:to>
    <xdr:sp macro="" textlink="">
      <xdr:nvSpPr>
        <xdr:cNvPr id="531" name="フローチャート: 判断 530"/>
        <xdr:cNvSpPr/>
      </xdr:nvSpPr>
      <xdr:spPr>
        <a:xfrm>
          <a:off x="13652500" y="640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10157</xdr:rowOff>
    </xdr:from>
    <xdr:ext cx="469744" cy="259045"/>
    <xdr:sp macro="" textlink="">
      <xdr:nvSpPr>
        <xdr:cNvPr id="532" name="テキスト ボックス 531"/>
        <xdr:cNvSpPr txBox="1"/>
      </xdr:nvSpPr>
      <xdr:spPr>
        <a:xfrm>
          <a:off x="13468428" y="618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107919</xdr:rowOff>
    </xdr:from>
    <xdr:to>
      <xdr:col>67</xdr:col>
      <xdr:colOff>101600</xdr:colOff>
      <xdr:row>38</xdr:row>
      <xdr:rowOff>38069</xdr:rowOff>
    </xdr:to>
    <xdr:sp macro="" textlink="">
      <xdr:nvSpPr>
        <xdr:cNvPr id="533" name="フローチャート: 判断 532"/>
        <xdr:cNvSpPr/>
      </xdr:nvSpPr>
      <xdr:spPr>
        <a:xfrm>
          <a:off x="12763500" y="645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54596</xdr:rowOff>
    </xdr:from>
    <xdr:ext cx="469744" cy="259045"/>
    <xdr:sp macro="" textlink="">
      <xdr:nvSpPr>
        <xdr:cNvPr id="534" name="テキスト ボックス 533"/>
        <xdr:cNvSpPr txBox="1"/>
      </xdr:nvSpPr>
      <xdr:spPr>
        <a:xfrm>
          <a:off x="12579428" y="622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25852</xdr:rowOff>
    </xdr:from>
    <xdr:to>
      <xdr:col>85</xdr:col>
      <xdr:colOff>177800</xdr:colOff>
      <xdr:row>38</xdr:row>
      <xdr:rowOff>127452</xdr:rowOff>
    </xdr:to>
    <xdr:sp macro="" textlink="">
      <xdr:nvSpPr>
        <xdr:cNvPr id="540" name="楕円 539"/>
        <xdr:cNvSpPr/>
      </xdr:nvSpPr>
      <xdr:spPr>
        <a:xfrm>
          <a:off x="16268700" y="654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156679</xdr:rowOff>
    </xdr:from>
    <xdr:ext cx="469744" cy="259045"/>
    <xdr:sp macro="" textlink="">
      <xdr:nvSpPr>
        <xdr:cNvPr id="541" name="災害復旧事業費該当値テキスト"/>
        <xdr:cNvSpPr txBox="1"/>
      </xdr:nvSpPr>
      <xdr:spPr>
        <a:xfrm>
          <a:off x="16370300" y="632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48666</xdr:rowOff>
    </xdr:from>
    <xdr:to>
      <xdr:col>81</xdr:col>
      <xdr:colOff>101600</xdr:colOff>
      <xdr:row>38</xdr:row>
      <xdr:rowOff>150266</xdr:rowOff>
    </xdr:to>
    <xdr:sp macro="" textlink="">
      <xdr:nvSpPr>
        <xdr:cNvPr id="542" name="楕円 541"/>
        <xdr:cNvSpPr/>
      </xdr:nvSpPr>
      <xdr:spPr>
        <a:xfrm>
          <a:off x="15430500" y="65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141393</xdr:rowOff>
    </xdr:from>
    <xdr:ext cx="378565" cy="259045"/>
    <xdr:sp macro="" textlink="">
      <xdr:nvSpPr>
        <xdr:cNvPr id="543" name="テキスト ボックス 542"/>
        <xdr:cNvSpPr txBox="1"/>
      </xdr:nvSpPr>
      <xdr:spPr>
        <a:xfrm>
          <a:off x="15292017" y="6656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42952</xdr:rowOff>
    </xdr:from>
    <xdr:to>
      <xdr:col>76</xdr:col>
      <xdr:colOff>165100</xdr:colOff>
      <xdr:row>38</xdr:row>
      <xdr:rowOff>144552</xdr:rowOff>
    </xdr:to>
    <xdr:sp macro="" textlink="">
      <xdr:nvSpPr>
        <xdr:cNvPr id="544" name="楕円 543"/>
        <xdr:cNvSpPr/>
      </xdr:nvSpPr>
      <xdr:spPr>
        <a:xfrm>
          <a:off x="14541500" y="655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135679</xdr:rowOff>
    </xdr:from>
    <xdr:ext cx="469744" cy="259045"/>
    <xdr:sp macro="" textlink="">
      <xdr:nvSpPr>
        <xdr:cNvPr id="545" name="テキスト ボックス 544"/>
        <xdr:cNvSpPr txBox="1"/>
      </xdr:nvSpPr>
      <xdr:spPr>
        <a:xfrm>
          <a:off x="14357428" y="6650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38333</xdr:rowOff>
    </xdr:from>
    <xdr:to>
      <xdr:col>72</xdr:col>
      <xdr:colOff>38100</xdr:colOff>
      <xdr:row>38</xdr:row>
      <xdr:rowOff>139933</xdr:rowOff>
    </xdr:to>
    <xdr:sp macro="" textlink="">
      <xdr:nvSpPr>
        <xdr:cNvPr id="546" name="楕円 545"/>
        <xdr:cNvSpPr/>
      </xdr:nvSpPr>
      <xdr:spPr>
        <a:xfrm>
          <a:off x="13652500" y="655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131060</xdr:rowOff>
    </xdr:from>
    <xdr:ext cx="469744" cy="259045"/>
    <xdr:sp macro="" textlink="">
      <xdr:nvSpPr>
        <xdr:cNvPr id="547" name="テキスト ボックス 546"/>
        <xdr:cNvSpPr txBox="1"/>
      </xdr:nvSpPr>
      <xdr:spPr>
        <a:xfrm>
          <a:off x="13468428" y="664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7472</xdr:rowOff>
    </xdr:from>
    <xdr:to>
      <xdr:col>67</xdr:col>
      <xdr:colOff>101600</xdr:colOff>
      <xdr:row>38</xdr:row>
      <xdr:rowOff>109072</xdr:rowOff>
    </xdr:to>
    <xdr:sp macro="" textlink="">
      <xdr:nvSpPr>
        <xdr:cNvPr id="548" name="楕円 547"/>
        <xdr:cNvSpPr/>
      </xdr:nvSpPr>
      <xdr:spPr>
        <a:xfrm>
          <a:off x="12763500" y="652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100199</xdr:rowOff>
    </xdr:from>
    <xdr:ext cx="469744" cy="259045"/>
    <xdr:sp macro="" textlink="">
      <xdr:nvSpPr>
        <xdr:cNvPr id="549" name="テキスト ボックス 548"/>
        <xdr:cNvSpPr txBox="1"/>
      </xdr:nvSpPr>
      <xdr:spPr>
        <a:xfrm>
          <a:off x="12579428" y="661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2" name="直線コネクタ 621"/>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3" name="公債費最小値テキスト"/>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4" name="直線コネクタ 623"/>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5" name="公債費最大値テキスト"/>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6" name="直線コネクタ 625"/>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78143</xdr:rowOff>
    </xdr:from>
    <xdr:to>
      <xdr:col>85</xdr:col>
      <xdr:colOff>127000</xdr:colOff>
      <xdr:row>76</xdr:row>
      <xdr:rowOff>106604</xdr:rowOff>
    </xdr:to>
    <xdr:cxnSp macro="">
      <xdr:nvCxnSpPr>
        <xdr:cNvPr id="627" name="直線コネクタ 626"/>
        <xdr:cNvCxnSpPr/>
      </xdr:nvCxnSpPr>
      <xdr:spPr>
        <a:xfrm flipV="1">
          <a:off x="15481300" y="13108343"/>
          <a:ext cx="838200" cy="2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34434</xdr:rowOff>
    </xdr:from>
    <xdr:ext cx="534377" cy="259045"/>
    <xdr:sp macro="" textlink="">
      <xdr:nvSpPr>
        <xdr:cNvPr id="628" name="公債費平均値テキスト"/>
        <xdr:cNvSpPr txBox="1"/>
      </xdr:nvSpPr>
      <xdr:spPr>
        <a:xfrm>
          <a:off x="16370300" y="13064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9" name="フローチャート: 判断 628"/>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106604</xdr:rowOff>
    </xdr:from>
    <xdr:to>
      <xdr:col>81</xdr:col>
      <xdr:colOff>50800</xdr:colOff>
      <xdr:row>76</xdr:row>
      <xdr:rowOff>111607</xdr:rowOff>
    </xdr:to>
    <xdr:cxnSp macro="">
      <xdr:nvCxnSpPr>
        <xdr:cNvPr id="630" name="直線コネクタ 629"/>
        <xdr:cNvCxnSpPr/>
      </xdr:nvCxnSpPr>
      <xdr:spPr>
        <a:xfrm flipV="1">
          <a:off x="14592300" y="13136804"/>
          <a:ext cx="889000" cy="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31" name="フローチャート: 判断 630"/>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166781</xdr:rowOff>
    </xdr:from>
    <xdr:ext cx="534377" cy="259045"/>
    <xdr:sp macro="" textlink="">
      <xdr:nvSpPr>
        <xdr:cNvPr id="632" name="テキスト ボックス 631"/>
        <xdr:cNvSpPr txBox="1"/>
      </xdr:nvSpPr>
      <xdr:spPr>
        <a:xfrm>
          <a:off x="15214111" y="1285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111607</xdr:rowOff>
    </xdr:from>
    <xdr:to>
      <xdr:col>76</xdr:col>
      <xdr:colOff>114300</xdr:colOff>
      <xdr:row>76</xdr:row>
      <xdr:rowOff>126631</xdr:rowOff>
    </xdr:to>
    <xdr:cxnSp macro="">
      <xdr:nvCxnSpPr>
        <xdr:cNvPr id="633" name="直線コネクタ 632"/>
        <xdr:cNvCxnSpPr/>
      </xdr:nvCxnSpPr>
      <xdr:spPr>
        <a:xfrm flipV="1">
          <a:off x="13703300" y="13141807"/>
          <a:ext cx="889000" cy="1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4" name="フローチャート: 判断 633"/>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171213</xdr:rowOff>
    </xdr:from>
    <xdr:ext cx="534377" cy="259045"/>
    <xdr:sp macro="" textlink="">
      <xdr:nvSpPr>
        <xdr:cNvPr id="635" name="テキスト ボックス 634"/>
        <xdr:cNvSpPr txBox="1"/>
      </xdr:nvSpPr>
      <xdr:spPr>
        <a:xfrm>
          <a:off x="14325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126631</xdr:rowOff>
    </xdr:from>
    <xdr:to>
      <xdr:col>71</xdr:col>
      <xdr:colOff>177800</xdr:colOff>
      <xdr:row>76</xdr:row>
      <xdr:rowOff>142393</xdr:rowOff>
    </xdr:to>
    <xdr:cxnSp macro="">
      <xdr:nvCxnSpPr>
        <xdr:cNvPr id="636" name="直線コネクタ 635"/>
        <xdr:cNvCxnSpPr/>
      </xdr:nvCxnSpPr>
      <xdr:spPr>
        <a:xfrm flipV="1">
          <a:off x="12814300" y="13156831"/>
          <a:ext cx="889000" cy="1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3747</xdr:rowOff>
    </xdr:from>
    <xdr:to>
      <xdr:col>72</xdr:col>
      <xdr:colOff>38100</xdr:colOff>
      <xdr:row>76</xdr:row>
      <xdr:rowOff>105347</xdr:rowOff>
    </xdr:to>
    <xdr:sp macro="" textlink="">
      <xdr:nvSpPr>
        <xdr:cNvPr id="637" name="フローチャート: 判断 636"/>
        <xdr:cNvSpPr/>
      </xdr:nvSpPr>
      <xdr:spPr>
        <a:xfrm>
          <a:off x="13652500" y="1303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121873</xdr:rowOff>
    </xdr:from>
    <xdr:ext cx="534377" cy="259045"/>
    <xdr:sp macro="" textlink="">
      <xdr:nvSpPr>
        <xdr:cNvPr id="638" name="テキスト ボックス 637"/>
        <xdr:cNvSpPr txBox="1"/>
      </xdr:nvSpPr>
      <xdr:spPr>
        <a:xfrm>
          <a:off x="13436111" y="1280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166915</xdr:rowOff>
    </xdr:from>
    <xdr:to>
      <xdr:col>67</xdr:col>
      <xdr:colOff>101600</xdr:colOff>
      <xdr:row>76</xdr:row>
      <xdr:rowOff>97065</xdr:rowOff>
    </xdr:to>
    <xdr:sp macro="" textlink="">
      <xdr:nvSpPr>
        <xdr:cNvPr id="639" name="フローチャート: 判断 638"/>
        <xdr:cNvSpPr/>
      </xdr:nvSpPr>
      <xdr:spPr>
        <a:xfrm>
          <a:off x="12763500" y="1302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113593</xdr:rowOff>
    </xdr:from>
    <xdr:ext cx="534377" cy="259045"/>
    <xdr:sp macro="" textlink="">
      <xdr:nvSpPr>
        <xdr:cNvPr id="640" name="テキスト ボックス 639"/>
        <xdr:cNvSpPr txBox="1"/>
      </xdr:nvSpPr>
      <xdr:spPr>
        <a:xfrm>
          <a:off x="12547111" y="1280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27343</xdr:rowOff>
    </xdr:from>
    <xdr:to>
      <xdr:col>85</xdr:col>
      <xdr:colOff>177800</xdr:colOff>
      <xdr:row>76</xdr:row>
      <xdr:rowOff>128943</xdr:rowOff>
    </xdr:to>
    <xdr:sp macro="" textlink="">
      <xdr:nvSpPr>
        <xdr:cNvPr id="646" name="楕円 645"/>
        <xdr:cNvSpPr/>
      </xdr:nvSpPr>
      <xdr:spPr>
        <a:xfrm>
          <a:off x="16268700" y="1305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50220</xdr:rowOff>
    </xdr:from>
    <xdr:ext cx="534377" cy="259045"/>
    <xdr:sp macro="" textlink="">
      <xdr:nvSpPr>
        <xdr:cNvPr id="647" name="公債費該当値テキスト"/>
        <xdr:cNvSpPr txBox="1"/>
      </xdr:nvSpPr>
      <xdr:spPr>
        <a:xfrm>
          <a:off x="16370300" y="1290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55804</xdr:rowOff>
    </xdr:from>
    <xdr:to>
      <xdr:col>81</xdr:col>
      <xdr:colOff>101600</xdr:colOff>
      <xdr:row>76</xdr:row>
      <xdr:rowOff>157404</xdr:rowOff>
    </xdr:to>
    <xdr:sp macro="" textlink="">
      <xdr:nvSpPr>
        <xdr:cNvPr id="648" name="楕円 647"/>
        <xdr:cNvSpPr/>
      </xdr:nvSpPr>
      <xdr:spPr>
        <a:xfrm>
          <a:off x="15430500" y="1308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148531</xdr:rowOff>
    </xdr:from>
    <xdr:ext cx="534377" cy="259045"/>
    <xdr:sp macro="" textlink="">
      <xdr:nvSpPr>
        <xdr:cNvPr id="649" name="テキスト ボックス 648"/>
        <xdr:cNvSpPr txBox="1"/>
      </xdr:nvSpPr>
      <xdr:spPr>
        <a:xfrm>
          <a:off x="15214111" y="1317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60807</xdr:rowOff>
    </xdr:from>
    <xdr:to>
      <xdr:col>76</xdr:col>
      <xdr:colOff>165100</xdr:colOff>
      <xdr:row>76</xdr:row>
      <xdr:rowOff>162407</xdr:rowOff>
    </xdr:to>
    <xdr:sp macro="" textlink="">
      <xdr:nvSpPr>
        <xdr:cNvPr id="650" name="楕円 649"/>
        <xdr:cNvSpPr/>
      </xdr:nvSpPr>
      <xdr:spPr>
        <a:xfrm>
          <a:off x="14541500" y="1309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153534</xdr:rowOff>
    </xdr:from>
    <xdr:ext cx="534377" cy="259045"/>
    <xdr:sp macro="" textlink="">
      <xdr:nvSpPr>
        <xdr:cNvPr id="651" name="テキスト ボックス 650"/>
        <xdr:cNvSpPr txBox="1"/>
      </xdr:nvSpPr>
      <xdr:spPr>
        <a:xfrm>
          <a:off x="14325111" y="1318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75831</xdr:rowOff>
    </xdr:from>
    <xdr:to>
      <xdr:col>72</xdr:col>
      <xdr:colOff>38100</xdr:colOff>
      <xdr:row>77</xdr:row>
      <xdr:rowOff>5981</xdr:rowOff>
    </xdr:to>
    <xdr:sp macro="" textlink="">
      <xdr:nvSpPr>
        <xdr:cNvPr id="652" name="楕円 651"/>
        <xdr:cNvSpPr/>
      </xdr:nvSpPr>
      <xdr:spPr>
        <a:xfrm>
          <a:off x="13652500" y="1310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168558</xdr:rowOff>
    </xdr:from>
    <xdr:ext cx="534377" cy="259045"/>
    <xdr:sp macro="" textlink="">
      <xdr:nvSpPr>
        <xdr:cNvPr id="653" name="テキスト ボックス 652"/>
        <xdr:cNvSpPr txBox="1"/>
      </xdr:nvSpPr>
      <xdr:spPr>
        <a:xfrm>
          <a:off x="13436111" y="1319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91593</xdr:rowOff>
    </xdr:from>
    <xdr:to>
      <xdr:col>67</xdr:col>
      <xdr:colOff>101600</xdr:colOff>
      <xdr:row>77</xdr:row>
      <xdr:rowOff>21743</xdr:rowOff>
    </xdr:to>
    <xdr:sp macro="" textlink="">
      <xdr:nvSpPr>
        <xdr:cNvPr id="654" name="楕円 653"/>
        <xdr:cNvSpPr/>
      </xdr:nvSpPr>
      <xdr:spPr>
        <a:xfrm>
          <a:off x="12763500" y="1312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12870</xdr:rowOff>
    </xdr:from>
    <xdr:ext cx="534377" cy="259045"/>
    <xdr:sp macro="" textlink="">
      <xdr:nvSpPr>
        <xdr:cNvPr id="655" name="テキスト ボックス 654"/>
        <xdr:cNvSpPr txBox="1"/>
      </xdr:nvSpPr>
      <xdr:spPr>
        <a:xfrm>
          <a:off x="12547111" y="1321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7" name="直線コネクタ 676"/>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8" name="積立金最小値テキスト"/>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9" name="直線コネクタ 678"/>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80" name="積立金最大値テキスト"/>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1" name="直線コネクタ 680"/>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167480</xdr:rowOff>
    </xdr:from>
    <xdr:to>
      <xdr:col>85</xdr:col>
      <xdr:colOff>127000</xdr:colOff>
      <xdr:row>98</xdr:row>
      <xdr:rowOff>39253</xdr:rowOff>
    </xdr:to>
    <xdr:cxnSp macro="">
      <xdr:nvCxnSpPr>
        <xdr:cNvPr id="682" name="直線コネクタ 681"/>
        <xdr:cNvCxnSpPr/>
      </xdr:nvCxnSpPr>
      <xdr:spPr>
        <a:xfrm>
          <a:off x="15481300" y="16626680"/>
          <a:ext cx="838200" cy="21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107424</xdr:rowOff>
    </xdr:from>
    <xdr:ext cx="534377" cy="259045"/>
    <xdr:sp macro="" textlink="">
      <xdr:nvSpPr>
        <xdr:cNvPr id="683" name="積立金平均値テキスト"/>
        <xdr:cNvSpPr txBox="1"/>
      </xdr:nvSpPr>
      <xdr:spPr>
        <a:xfrm>
          <a:off x="16370300" y="16566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4" name="フローチャート: 判断 683"/>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167480</xdr:rowOff>
    </xdr:from>
    <xdr:to>
      <xdr:col>81</xdr:col>
      <xdr:colOff>50800</xdr:colOff>
      <xdr:row>98</xdr:row>
      <xdr:rowOff>87086</xdr:rowOff>
    </xdr:to>
    <xdr:cxnSp macro="">
      <xdr:nvCxnSpPr>
        <xdr:cNvPr id="685" name="直線コネクタ 684"/>
        <xdr:cNvCxnSpPr/>
      </xdr:nvCxnSpPr>
      <xdr:spPr>
        <a:xfrm flipV="1">
          <a:off x="14592300" y="16626680"/>
          <a:ext cx="889000" cy="262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6" name="フローチャート: 判断 685"/>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162681</xdr:rowOff>
    </xdr:from>
    <xdr:ext cx="534377" cy="259045"/>
    <xdr:sp macro="" textlink="">
      <xdr:nvSpPr>
        <xdr:cNvPr id="687" name="テキスト ボックス 686"/>
        <xdr:cNvSpPr txBox="1"/>
      </xdr:nvSpPr>
      <xdr:spPr>
        <a:xfrm>
          <a:off x="15214111" y="1679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87086</xdr:rowOff>
    </xdr:from>
    <xdr:to>
      <xdr:col>76</xdr:col>
      <xdr:colOff>114300</xdr:colOff>
      <xdr:row>98</xdr:row>
      <xdr:rowOff>126020</xdr:rowOff>
    </xdr:to>
    <xdr:cxnSp macro="">
      <xdr:nvCxnSpPr>
        <xdr:cNvPr id="688" name="直線コネクタ 687"/>
        <xdr:cNvCxnSpPr/>
      </xdr:nvCxnSpPr>
      <xdr:spPr>
        <a:xfrm flipV="1">
          <a:off x="13703300" y="16889186"/>
          <a:ext cx="889000" cy="3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9" name="フローチャート: 判断 688"/>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170615</xdr:rowOff>
    </xdr:from>
    <xdr:ext cx="534377" cy="259045"/>
    <xdr:sp macro="" textlink="">
      <xdr:nvSpPr>
        <xdr:cNvPr id="690" name="テキスト ボックス 689"/>
        <xdr:cNvSpPr txBox="1"/>
      </xdr:nvSpPr>
      <xdr:spPr>
        <a:xfrm>
          <a:off x="14325111" y="1645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126020</xdr:rowOff>
    </xdr:from>
    <xdr:to>
      <xdr:col>71</xdr:col>
      <xdr:colOff>177800</xdr:colOff>
      <xdr:row>98</xdr:row>
      <xdr:rowOff>128591</xdr:rowOff>
    </xdr:to>
    <xdr:cxnSp macro="">
      <xdr:nvCxnSpPr>
        <xdr:cNvPr id="691" name="直線コネクタ 690"/>
        <xdr:cNvCxnSpPr/>
      </xdr:nvCxnSpPr>
      <xdr:spPr>
        <a:xfrm flipV="1">
          <a:off x="12814300" y="16928120"/>
          <a:ext cx="889000" cy="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106886</xdr:rowOff>
    </xdr:from>
    <xdr:to>
      <xdr:col>72</xdr:col>
      <xdr:colOff>38100</xdr:colOff>
      <xdr:row>98</xdr:row>
      <xdr:rowOff>37036</xdr:rowOff>
    </xdr:to>
    <xdr:sp macro="" textlink="">
      <xdr:nvSpPr>
        <xdr:cNvPr id="692" name="フローチャート: 判断 691"/>
        <xdr:cNvSpPr/>
      </xdr:nvSpPr>
      <xdr:spPr>
        <a:xfrm>
          <a:off x="13652500" y="1673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53563</xdr:rowOff>
    </xdr:from>
    <xdr:ext cx="534377" cy="259045"/>
    <xdr:sp macro="" textlink="">
      <xdr:nvSpPr>
        <xdr:cNvPr id="693" name="テキスト ボックス 692"/>
        <xdr:cNvSpPr txBox="1"/>
      </xdr:nvSpPr>
      <xdr:spPr>
        <a:xfrm>
          <a:off x="13436111" y="1651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135150</xdr:rowOff>
    </xdr:from>
    <xdr:to>
      <xdr:col>67</xdr:col>
      <xdr:colOff>101600</xdr:colOff>
      <xdr:row>98</xdr:row>
      <xdr:rowOff>65300</xdr:rowOff>
    </xdr:to>
    <xdr:sp macro="" textlink="">
      <xdr:nvSpPr>
        <xdr:cNvPr id="694" name="フローチャート: 判断 693"/>
        <xdr:cNvSpPr/>
      </xdr:nvSpPr>
      <xdr:spPr>
        <a:xfrm>
          <a:off x="127635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81827</xdr:rowOff>
    </xdr:from>
    <xdr:ext cx="534377" cy="259045"/>
    <xdr:sp macro="" textlink="">
      <xdr:nvSpPr>
        <xdr:cNvPr id="695" name="テキスト ボックス 694"/>
        <xdr:cNvSpPr txBox="1"/>
      </xdr:nvSpPr>
      <xdr:spPr>
        <a:xfrm>
          <a:off x="12547111" y="165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159903</xdr:rowOff>
    </xdr:from>
    <xdr:to>
      <xdr:col>85</xdr:col>
      <xdr:colOff>177800</xdr:colOff>
      <xdr:row>98</xdr:row>
      <xdr:rowOff>90053</xdr:rowOff>
    </xdr:to>
    <xdr:sp macro="" textlink="">
      <xdr:nvSpPr>
        <xdr:cNvPr id="701" name="楕円 700"/>
        <xdr:cNvSpPr/>
      </xdr:nvSpPr>
      <xdr:spPr>
        <a:xfrm>
          <a:off x="16268700" y="1679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74830</xdr:rowOff>
    </xdr:from>
    <xdr:ext cx="534377" cy="259045"/>
    <xdr:sp macro="" textlink="">
      <xdr:nvSpPr>
        <xdr:cNvPr id="702" name="積立金該当値テキスト"/>
        <xdr:cNvSpPr txBox="1"/>
      </xdr:nvSpPr>
      <xdr:spPr>
        <a:xfrm>
          <a:off x="16370300" y="1670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116680</xdr:rowOff>
    </xdr:from>
    <xdr:to>
      <xdr:col>81</xdr:col>
      <xdr:colOff>101600</xdr:colOff>
      <xdr:row>97</xdr:row>
      <xdr:rowOff>46830</xdr:rowOff>
    </xdr:to>
    <xdr:sp macro="" textlink="">
      <xdr:nvSpPr>
        <xdr:cNvPr id="703" name="楕円 702"/>
        <xdr:cNvSpPr/>
      </xdr:nvSpPr>
      <xdr:spPr>
        <a:xfrm>
          <a:off x="15430500" y="1657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63357</xdr:rowOff>
    </xdr:from>
    <xdr:ext cx="534377" cy="259045"/>
    <xdr:sp macro="" textlink="">
      <xdr:nvSpPr>
        <xdr:cNvPr id="704" name="テキスト ボックス 703"/>
        <xdr:cNvSpPr txBox="1"/>
      </xdr:nvSpPr>
      <xdr:spPr>
        <a:xfrm>
          <a:off x="15214111" y="1635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36286</xdr:rowOff>
    </xdr:from>
    <xdr:to>
      <xdr:col>76</xdr:col>
      <xdr:colOff>165100</xdr:colOff>
      <xdr:row>98</xdr:row>
      <xdr:rowOff>137886</xdr:rowOff>
    </xdr:to>
    <xdr:sp macro="" textlink="">
      <xdr:nvSpPr>
        <xdr:cNvPr id="705" name="楕円 704"/>
        <xdr:cNvSpPr/>
      </xdr:nvSpPr>
      <xdr:spPr>
        <a:xfrm>
          <a:off x="14541500" y="1683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129013</xdr:rowOff>
    </xdr:from>
    <xdr:ext cx="469744" cy="259045"/>
    <xdr:sp macro="" textlink="">
      <xdr:nvSpPr>
        <xdr:cNvPr id="706" name="テキスト ボックス 705"/>
        <xdr:cNvSpPr txBox="1"/>
      </xdr:nvSpPr>
      <xdr:spPr>
        <a:xfrm>
          <a:off x="14357428" y="1693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75220</xdr:rowOff>
    </xdr:from>
    <xdr:to>
      <xdr:col>72</xdr:col>
      <xdr:colOff>38100</xdr:colOff>
      <xdr:row>99</xdr:row>
      <xdr:rowOff>5370</xdr:rowOff>
    </xdr:to>
    <xdr:sp macro="" textlink="">
      <xdr:nvSpPr>
        <xdr:cNvPr id="707" name="楕円 706"/>
        <xdr:cNvSpPr/>
      </xdr:nvSpPr>
      <xdr:spPr>
        <a:xfrm>
          <a:off x="13652500" y="1687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167947</xdr:rowOff>
    </xdr:from>
    <xdr:ext cx="469744" cy="259045"/>
    <xdr:sp macro="" textlink="">
      <xdr:nvSpPr>
        <xdr:cNvPr id="708" name="テキスト ボックス 707"/>
        <xdr:cNvSpPr txBox="1"/>
      </xdr:nvSpPr>
      <xdr:spPr>
        <a:xfrm>
          <a:off x="13468428" y="1697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77791</xdr:rowOff>
    </xdr:from>
    <xdr:to>
      <xdr:col>67</xdr:col>
      <xdr:colOff>101600</xdr:colOff>
      <xdr:row>99</xdr:row>
      <xdr:rowOff>7941</xdr:rowOff>
    </xdr:to>
    <xdr:sp macro="" textlink="">
      <xdr:nvSpPr>
        <xdr:cNvPr id="709" name="楕円 708"/>
        <xdr:cNvSpPr/>
      </xdr:nvSpPr>
      <xdr:spPr>
        <a:xfrm>
          <a:off x="12763500" y="168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170518</xdr:rowOff>
    </xdr:from>
    <xdr:ext cx="469744" cy="259045"/>
    <xdr:sp macro="" textlink="">
      <xdr:nvSpPr>
        <xdr:cNvPr id="710" name="テキスト ボックス 709"/>
        <xdr:cNvSpPr txBox="1"/>
      </xdr:nvSpPr>
      <xdr:spPr>
        <a:xfrm>
          <a:off x="12579428" y="16972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4" name="直線コネクタ 733"/>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7" name="投資及び出資金最大値テキスト"/>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8" name="直線コネクタ 737"/>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70358</xdr:rowOff>
    </xdr:from>
    <xdr:to>
      <xdr:col>116</xdr:col>
      <xdr:colOff>63500</xdr:colOff>
      <xdr:row>36</xdr:row>
      <xdr:rowOff>101854</xdr:rowOff>
    </xdr:to>
    <xdr:cxnSp macro="">
      <xdr:nvCxnSpPr>
        <xdr:cNvPr id="739" name="直線コネクタ 738"/>
        <xdr:cNvCxnSpPr/>
      </xdr:nvCxnSpPr>
      <xdr:spPr>
        <a:xfrm>
          <a:off x="21323300" y="6242558"/>
          <a:ext cx="838200" cy="3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156100</xdr:rowOff>
    </xdr:from>
    <xdr:ext cx="469744" cy="259045"/>
    <xdr:sp macro="" textlink="">
      <xdr:nvSpPr>
        <xdr:cNvPr id="740" name="投資及び出資金平均値テキスト"/>
        <xdr:cNvSpPr txBox="1"/>
      </xdr:nvSpPr>
      <xdr:spPr>
        <a:xfrm>
          <a:off x="22212300" y="6499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41" name="フローチャート: 判断 740"/>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70358</xdr:rowOff>
    </xdr:from>
    <xdr:to>
      <xdr:col>111</xdr:col>
      <xdr:colOff>177800</xdr:colOff>
      <xdr:row>39</xdr:row>
      <xdr:rowOff>44450</xdr:rowOff>
    </xdr:to>
    <xdr:cxnSp macro="">
      <xdr:nvCxnSpPr>
        <xdr:cNvPr id="742" name="直線コネクタ 741"/>
        <xdr:cNvCxnSpPr/>
      </xdr:nvCxnSpPr>
      <xdr:spPr>
        <a:xfrm flipV="1">
          <a:off x="20434300" y="6242558"/>
          <a:ext cx="889000" cy="48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3" name="フローチャート: 判断 742"/>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97426</xdr:rowOff>
    </xdr:from>
    <xdr:ext cx="469744" cy="259045"/>
    <xdr:sp macro="" textlink="">
      <xdr:nvSpPr>
        <xdr:cNvPr id="744" name="テキスト ボックス 743"/>
        <xdr:cNvSpPr txBox="1"/>
      </xdr:nvSpPr>
      <xdr:spPr>
        <a:xfrm>
          <a:off x="21088428" y="661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6" name="フローチャート: 判断 745"/>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109237</xdr:rowOff>
    </xdr:from>
    <xdr:ext cx="469744" cy="259045"/>
    <xdr:sp macro="" textlink="">
      <xdr:nvSpPr>
        <xdr:cNvPr id="747" name="テキスト ボックス 746"/>
        <xdr:cNvSpPr txBox="1"/>
      </xdr:nvSpPr>
      <xdr:spPr>
        <a:xfrm>
          <a:off x="20199428"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41910</xdr:rowOff>
    </xdr:from>
    <xdr:to>
      <xdr:col>102</xdr:col>
      <xdr:colOff>165100</xdr:colOff>
      <xdr:row>36</xdr:row>
      <xdr:rowOff>143510</xdr:rowOff>
    </xdr:to>
    <xdr:sp macro="" textlink="">
      <xdr:nvSpPr>
        <xdr:cNvPr id="749" name="フローチャート: 判断 748"/>
        <xdr:cNvSpPr/>
      </xdr:nvSpPr>
      <xdr:spPr>
        <a:xfrm>
          <a:off x="194945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160037</xdr:rowOff>
    </xdr:from>
    <xdr:ext cx="469744" cy="259045"/>
    <xdr:sp macro="" textlink="">
      <xdr:nvSpPr>
        <xdr:cNvPr id="750" name="テキスト ボックス 749"/>
        <xdr:cNvSpPr txBox="1"/>
      </xdr:nvSpPr>
      <xdr:spPr>
        <a:xfrm>
          <a:off x="19310428" y="598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163449</xdr:rowOff>
    </xdr:from>
    <xdr:to>
      <xdr:col>98</xdr:col>
      <xdr:colOff>38100</xdr:colOff>
      <xdr:row>37</xdr:row>
      <xdr:rowOff>93599</xdr:rowOff>
    </xdr:to>
    <xdr:sp macro="" textlink="">
      <xdr:nvSpPr>
        <xdr:cNvPr id="751" name="フローチャート: 判断 750"/>
        <xdr:cNvSpPr/>
      </xdr:nvSpPr>
      <xdr:spPr>
        <a:xfrm>
          <a:off x="18605500" y="633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110126</xdr:rowOff>
    </xdr:from>
    <xdr:ext cx="469744" cy="259045"/>
    <xdr:sp macro="" textlink="">
      <xdr:nvSpPr>
        <xdr:cNvPr id="752" name="テキスト ボックス 751"/>
        <xdr:cNvSpPr txBox="1"/>
      </xdr:nvSpPr>
      <xdr:spPr>
        <a:xfrm>
          <a:off x="18421428" y="611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51054</xdr:rowOff>
    </xdr:from>
    <xdr:to>
      <xdr:col>116</xdr:col>
      <xdr:colOff>114300</xdr:colOff>
      <xdr:row>36</xdr:row>
      <xdr:rowOff>152654</xdr:rowOff>
    </xdr:to>
    <xdr:sp macro="" textlink="">
      <xdr:nvSpPr>
        <xdr:cNvPr id="758" name="楕円 757"/>
        <xdr:cNvSpPr/>
      </xdr:nvSpPr>
      <xdr:spPr>
        <a:xfrm>
          <a:off x="22110700" y="622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73931</xdr:rowOff>
    </xdr:from>
    <xdr:ext cx="469744" cy="259045"/>
    <xdr:sp macro="" textlink="">
      <xdr:nvSpPr>
        <xdr:cNvPr id="759" name="投資及び出資金該当値テキスト"/>
        <xdr:cNvSpPr txBox="1"/>
      </xdr:nvSpPr>
      <xdr:spPr>
        <a:xfrm>
          <a:off x="22212300" y="607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19558</xdr:rowOff>
    </xdr:from>
    <xdr:to>
      <xdr:col>112</xdr:col>
      <xdr:colOff>38100</xdr:colOff>
      <xdr:row>36</xdr:row>
      <xdr:rowOff>121158</xdr:rowOff>
    </xdr:to>
    <xdr:sp macro="" textlink="">
      <xdr:nvSpPr>
        <xdr:cNvPr id="760" name="楕円 759"/>
        <xdr:cNvSpPr/>
      </xdr:nvSpPr>
      <xdr:spPr>
        <a:xfrm>
          <a:off x="21272500" y="619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137685</xdr:rowOff>
    </xdr:from>
    <xdr:ext cx="469744" cy="259045"/>
    <xdr:sp macro="" textlink="">
      <xdr:nvSpPr>
        <xdr:cNvPr id="761" name="テキスト ボックス 760"/>
        <xdr:cNvSpPr txBox="1"/>
      </xdr:nvSpPr>
      <xdr:spPr>
        <a:xfrm>
          <a:off x="21088428" y="5966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1" name="直線コネクタ 790"/>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4" name="貸付金最大値テキスト"/>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5" name="直線コネクタ 794"/>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37554</xdr:rowOff>
    </xdr:from>
    <xdr:to>
      <xdr:col>116</xdr:col>
      <xdr:colOff>63500</xdr:colOff>
      <xdr:row>59</xdr:row>
      <xdr:rowOff>37592</xdr:rowOff>
    </xdr:to>
    <xdr:cxnSp macro="">
      <xdr:nvCxnSpPr>
        <xdr:cNvPr id="796" name="直線コネクタ 795"/>
        <xdr:cNvCxnSpPr/>
      </xdr:nvCxnSpPr>
      <xdr:spPr>
        <a:xfrm flipV="1">
          <a:off x="21323300" y="10153104"/>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106177</xdr:rowOff>
    </xdr:from>
    <xdr:ext cx="469744" cy="259045"/>
    <xdr:sp macro="" textlink="">
      <xdr:nvSpPr>
        <xdr:cNvPr id="797" name="貸付金平均値テキスト"/>
        <xdr:cNvSpPr txBox="1"/>
      </xdr:nvSpPr>
      <xdr:spPr>
        <a:xfrm>
          <a:off x="22212300" y="987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8" name="フローチャート: 判断 797"/>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37592</xdr:rowOff>
    </xdr:from>
    <xdr:to>
      <xdr:col>111</xdr:col>
      <xdr:colOff>177800</xdr:colOff>
      <xdr:row>59</xdr:row>
      <xdr:rowOff>37630</xdr:rowOff>
    </xdr:to>
    <xdr:cxnSp macro="">
      <xdr:nvCxnSpPr>
        <xdr:cNvPr id="799" name="直線コネクタ 798"/>
        <xdr:cNvCxnSpPr/>
      </xdr:nvCxnSpPr>
      <xdr:spPr>
        <a:xfrm flipV="1">
          <a:off x="20434300" y="10153142"/>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800" name="フローチャート: 判断 799"/>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32758</xdr:rowOff>
    </xdr:from>
    <xdr:ext cx="469744" cy="259045"/>
    <xdr:sp macro="" textlink="">
      <xdr:nvSpPr>
        <xdr:cNvPr id="801" name="テキスト ボックス 800"/>
        <xdr:cNvSpPr txBox="1"/>
      </xdr:nvSpPr>
      <xdr:spPr>
        <a:xfrm>
          <a:off x="21088428" y="980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37440</xdr:rowOff>
    </xdr:from>
    <xdr:to>
      <xdr:col>107</xdr:col>
      <xdr:colOff>50800</xdr:colOff>
      <xdr:row>59</xdr:row>
      <xdr:rowOff>37630</xdr:rowOff>
    </xdr:to>
    <xdr:cxnSp macro="">
      <xdr:nvCxnSpPr>
        <xdr:cNvPr id="802" name="直線コネクタ 801"/>
        <xdr:cNvCxnSpPr/>
      </xdr:nvCxnSpPr>
      <xdr:spPr>
        <a:xfrm>
          <a:off x="19545300" y="10152990"/>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3" name="フローチャート: 判断 802"/>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25443</xdr:rowOff>
    </xdr:from>
    <xdr:ext cx="469744" cy="259045"/>
    <xdr:sp macro="" textlink="">
      <xdr:nvSpPr>
        <xdr:cNvPr id="804" name="テキスト ボックス 803"/>
        <xdr:cNvSpPr txBox="1"/>
      </xdr:nvSpPr>
      <xdr:spPr>
        <a:xfrm>
          <a:off x="20199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37402</xdr:rowOff>
    </xdr:from>
    <xdr:to>
      <xdr:col>102</xdr:col>
      <xdr:colOff>114300</xdr:colOff>
      <xdr:row>59</xdr:row>
      <xdr:rowOff>37440</xdr:rowOff>
    </xdr:to>
    <xdr:cxnSp macro="">
      <xdr:nvCxnSpPr>
        <xdr:cNvPr id="805" name="直線コネクタ 804"/>
        <xdr:cNvCxnSpPr/>
      </xdr:nvCxnSpPr>
      <xdr:spPr>
        <a:xfrm>
          <a:off x="18656300" y="10152952"/>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142392</xdr:rowOff>
    </xdr:from>
    <xdr:to>
      <xdr:col>102</xdr:col>
      <xdr:colOff>165100</xdr:colOff>
      <xdr:row>58</xdr:row>
      <xdr:rowOff>72542</xdr:rowOff>
    </xdr:to>
    <xdr:sp macro="" textlink="">
      <xdr:nvSpPr>
        <xdr:cNvPr id="806" name="フローチャート: 判断 805"/>
        <xdr:cNvSpPr/>
      </xdr:nvSpPr>
      <xdr:spPr>
        <a:xfrm>
          <a:off x="19494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89069</xdr:rowOff>
    </xdr:from>
    <xdr:ext cx="469744" cy="259045"/>
    <xdr:sp macro="" textlink="">
      <xdr:nvSpPr>
        <xdr:cNvPr id="807" name="テキスト ボックス 806"/>
        <xdr:cNvSpPr txBox="1"/>
      </xdr:nvSpPr>
      <xdr:spPr>
        <a:xfrm>
          <a:off x="19310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146126</xdr:rowOff>
    </xdr:from>
    <xdr:to>
      <xdr:col>98</xdr:col>
      <xdr:colOff>38100</xdr:colOff>
      <xdr:row>58</xdr:row>
      <xdr:rowOff>76276</xdr:rowOff>
    </xdr:to>
    <xdr:sp macro="" textlink="">
      <xdr:nvSpPr>
        <xdr:cNvPr id="808" name="フローチャート: 判断 807"/>
        <xdr:cNvSpPr/>
      </xdr:nvSpPr>
      <xdr:spPr>
        <a:xfrm>
          <a:off x="18605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92803</xdr:rowOff>
    </xdr:from>
    <xdr:ext cx="469744" cy="259045"/>
    <xdr:sp macro="" textlink="">
      <xdr:nvSpPr>
        <xdr:cNvPr id="809" name="テキスト ボックス 808"/>
        <xdr:cNvSpPr txBox="1"/>
      </xdr:nvSpPr>
      <xdr:spPr>
        <a:xfrm>
          <a:off x="18421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158204</xdr:rowOff>
    </xdr:from>
    <xdr:to>
      <xdr:col>116</xdr:col>
      <xdr:colOff>114300</xdr:colOff>
      <xdr:row>59</xdr:row>
      <xdr:rowOff>88354</xdr:rowOff>
    </xdr:to>
    <xdr:sp macro="" textlink="">
      <xdr:nvSpPr>
        <xdr:cNvPr id="815" name="楕円 814"/>
        <xdr:cNvSpPr/>
      </xdr:nvSpPr>
      <xdr:spPr>
        <a:xfrm>
          <a:off x="22110700" y="1010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73131</xdr:rowOff>
    </xdr:from>
    <xdr:ext cx="378565" cy="259045"/>
    <xdr:sp macro="" textlink="">
      <xdr:nvSpPr>
        <xdr:cNvPr id="816" name="貸付金該当値テキスト"/>
        <xdr:cNvSpPr txBox="1"/>
      </xdr:nvSpPr>
      <xdr:spPr>
        <a:xfrm>
          <a:off x="22212300" y="10017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158242</xdr:rowOff>
    </xdr:from>
    <xdr:to>
      <xdr:col>112</xdr:col>
      <xdr:colOff>38100</xdr:colOff>
      <xdr:row>59</xdr:row>
      <xdr:rowOff>88392</xdr:rowOff>
    </xdr:to>
    <xdr:sp macro="" textlink="">
      <xdr:nvSpPr>
        <xdr:cNvPr id="817" name="楕円 816"/>
        <xdr:cNvSpPr/>
      </xdr:nvSpPr>
      <xdr:spPr>
        <a:xfrm>
          <a:off x="21272500" y="1010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79519</xdr:rowOff>
    </xdr:from>
    <xdr:ext cx="378565" cy="259045"/>
    <xdr:sp macro="" textlink="">
      <xdr:nvSpPr>
        <xdr:cNvPr id="818" name="テキスト ボックス 817"/>
        <xdr:cNvSpPr txBox="1"/>
      </xdr:nvSpPr>
      <xdr:spPr>
        <a:xfrm>
          <a:off x="21134017" y="10195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158280</xdr:rowOff>
    </xdr:from>
    <xdr:to>
      <xdr:col>107</xdr:col>
      <xdr:colOff>101600</xdr:colOff>
      <xdr:row>59</xdr:row>
      <xdr:rowOff>88430</xdr:rowOff>
    </xdr:to>
    <xdr:sp macro="" textlink="">
      <xdr:nvSpPr>
        <xdr:cNvPr id="819" name="楕円 818"/>
        <xdr:cNvSpPr/>
      </xdr:nvSpPr>
      <xdr:spPr>
        <a:xfrm>
          <a:off x="20383500" y="1010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79557</xdr:rowOff>
    </xdr:from>
    <xdr:ext cx="378565" cy="259045"/>
    <xdr:sp macro="" textlink="">
      <xdr:nvSpPr>
        <xdr:cNvPr id="820" name="テキスト ボックス 819"/>
        <xdr:cNvSpPr txBox="1"/>
      </xdr:nvSpPr>
      <xdr:spPr>
        <a:xfrm>
          <a:off x="20245017" y="10195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158090</xdr:rowOff>
    </xdr:from>
    <xdr:to>
      <xdr:col>102</xdr:col>
      <xdr:colOff>165100</xdr:colOff>
      <xdr:row>59</xdr:row>
      <xdr:rowOff>88240</xdr:rowOff>
    </xdr:to>
    <xdr:sp macro="" textlink="">
      <xdr:nvSpPr>
        <xdr:cNvPr id="821" name="楕円 820"/>
        <xdr:cNvSpPr/>
      </xdr:nvSpPr>
      <xdr:spPr>
        <a:xfrm>
          <a:off x="19494500" y="1010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79367</xdr:rowOff>
    </xdr:from>
    <xdr:ext cx="378565" cy="259045"/>
    <xdr:sp macro="" textlink="">
      <xdr:nvSpPr>
        <xdr:cNvPr id="822" name="テキスト ボックス 821"/>
        <xdr:cNvSpPr txBox="1"/>
      </xdr:nvSpPr>
      <xdr:spPr>
        <a:xfrm>
          <a:off x="19356017" y="10194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158052</xdr:rowOff>
    </xdr:from>
    <xdr:to>
      <xdr:col>98</xdr:col>
      <xdr:colOff>38100</xdr:colOff>
      <xdr:row>59</xdr:row>
      <xdr:rowOff>88202</xdr:rowOff>
    </xdr:to>
    <xdr:sp macro="" textlink="">
      <xdr:nvSpPr>
        <xdr:cNvPr id="823" name="楕円 822"/>
        <xdr:cNvSpPr/>
      </xdr:nvSpPr>
      <xdr:spPr>
        <a:xfrm>
          <a:off x="18605500" y="1010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79329</xdr:rowOff>
    </xdr:from>
    <xdr:ext cx="378565" cy="259045"/>
    <xdr:sp macro="" textlink="">
      <xdr:nvSpPr>
        <xdr:cNvPr id="824" name="テキスト ボックス 823"/>
        <xdr:cNvSpPr txBox="1"/>
      </xdr:nvSpPr>
      <xdr:spPr>
        <a:xfrm>
          <a:off x="18467017" y="10194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5" name="テキスト ボックス 844"/>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7" name="テキスト ボックス 846"/>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1" name="直線コネクタ 850"/>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2" name="繰出金最小値テキスト"/>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3" name="直線コネクタ 852"/>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4" name="繰出金最大値テキスト"/>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5" name="直線コネクタ 854"/>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88298</xdr:rowOff>
    </xdr:from>
    <xdr:to>
      <xdr:col>116</xdr:col>
      <xdr:colOff>63500</xdr:colOff>
      <xdr:row>73</xdr:row>
      <xdr:rowOff>144142</xdr:rowOff>
    </xdr:to>
    <xdr:cxnSp macro="">
      <xdr:nvCxnSpPr>
        <xdr:cNvPr id="856" name="直線コネクタ 855"/>
        <xdr:cNvCxnSpPr/>
      </xdr:nvCxnSpPr>
      <xdr:spPr>
        <a:xfrm flipV="1">
          <a:off x="21323300" y="12604148"/>
          <a:ext cx="838200" cy="5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101650</xdr:rowOff>
    </xdr:from>
    <xdr:ext cx="534377" cy="259045"/>
    <xdr:sp macro="" textlink="">
      <xdr:nvSpPr>
        <xdr:cNvPr id="857" name="繰出金平均値テキスト"/>
        <xdr:cNvSpPr txBox="1"/>
      </xdr:nvSpPr>
      <xdr:spPr>
        <a:xfrm>
          <a:off x="22212300" y="12960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8" name="フローチャート: 判断 857"/>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144142</xdr:rowOff>
    </xdr:from>
    <xdr:to>
      <xdr:col>111</xdr:col>
      <xdr:colOff>177800</xdr:colOff>
      <xdr:row>74</xdr:row>
      <xdr:rowOff>9561</xdr:rowOff>
    </xdr:to>
    <xdr:cxnSp macro="">
      <xdr:nvCxnSpPr>
        <xdr:cNvPr id="859" name="直線コネクタ 858"/>
        <xdr:cNvCxnSpPr/>
      </xdr:nvCxnSpPr>
      <xdr:spPr>
        <a:xfrm flipV="1">
          <a:off x="20434300" y="12659992"/>
          <a:ext cx="889000" cy="3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60" name="フローチャート: 判断 859"/>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112654</xdr:rowOff>
    </xdr:from>
    <xdr:ext cx="534377" cy="259045"/>
    <xdr:sp macro="" textlink="">
      <xdr:nvSpPr>
        <xdr:cNvPr id="861" name="テキスト ボックス 860"/>
        <xdr:cNvSpPr txBox="1"/>
      </xdr:nvSpPr>
      <xdr:spPr>
        <a:xfrm>
          <a:off x="21056111" y="1314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9561</xdr:rowOff>
    </xdr:from>
    <xdr:to>
      <xdr:col>107</xdr:col>
      <xdr:colOff>50800</xdr:colOff>
      <xdr:row>74</xdr:row>
      <xdr:rowOff>35687</xdr:rowOff>
    </xdr:to>
    <xdr:cxnSp macro="">
      <xdr:nvCxnSpPr>
        <xdr:cNvPr id="862" name="直線コネクタ 861"/>
        <xdr:cNvCxnSpPr/>
      </xdr:nvCxnSpPr>
      <xdr:spPr>
        <a:xfrm flipV="1">
          <a:off x="19545300" y="1269686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3" name="フローチャート: 判断 862"/>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141426</xdr:rowOff>
    </xdr:from>
    <xdr:ext cx="534377" cy="259045"/>
    <xdr:sp macro="" textlink="">
      <xdr:nvSpPr>
        <xdr:cNvPr id="864" name="テキスト ボックス 863"/>
        <xdr:cNvSpPr txBox="1"/>
      </xdr:nvSpPr>
      <xdr:spPr>
        <a:xfrm>
          <a:off x="20167111" y="131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35687</xdr:rowOff>
    </xdr:from>
    <xdr:to>
      <xdr:col>102</xdr:col>
      <xdr:colOff>114300</xdr:colOff>
      <xdr:row>74</xdr:row>
      <xdr:rowOff>68932</xdr:rowOff>
    </xdr:to>
    <xdr:cxnSp macro="">
      <xdr:nvCxnSpPr>
        <xdr:cNvPr id="865" name="直線コネクタ 864"/>
        <xdr:cNvCxnSpPr/>
      </xdr:nvCxnSpPr>
      <xdr:spPr>
        <a:xfrm flipV="1">
          <a:off x="18656300" y="12722987"/>
          <a:ext cx="889000" cy="3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79136</xdr:rowOff>
    </xdr:from>
    <xdr:to>
      <xdr:col>102</xdr:col>
      <xdr:colOff>165100</xdr:colOff>
      <xdr:row>77</xdr:row>
      <xdr:rowOff>9286</xdr:rowOff>
    </xdr:to>
    <xdr:sp macro="" textlink="">
      <xdr:nvSpPr>
        <xdr:cNvPr id="866" name="フローチャート: 判断 865"/>
        <xdr:cNvSpPr/>
      </xdr:nvSpPr>
      <xdr:spPr>
        <a:xfrm>
          <a:off x="19494500" y="1310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413</xdr:rowOff>
    </xdr:from>
    <xdr:ext cx="534377" cy="259045"/>
    <xdr:sp macro="" textlink="">
      <xdr:nvSpPr>
        <xdr:cNvPr id="867" name="テキスト ボックス 866"/>
        <xdr:cNvSpPr txBox="1"/>
      </xdr:nvSpPr>
      <xdr:spPr>
        <a:xfrm>
          <a:off x="19278111" y="1320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63101</xdr:rowOff>
    </xdr:from>
    <xdr:to>
      <xdr:col>98</xdr:col>
      <xdr:colOff>38100</xdr:colOff>
      <xdr:row>75</xdr:row>
      <xdr:rowOff>164700</xdr:rowOff>
    </xdr:to>
    <xdr:sp macro="" textlink="">
      <xdr:nvSpPr>
        <xdr:cNvPr id="868" name="フローチャート: 判断 867"/>
        <xdr:cNvSpPr/>
      </xdr:nvSpPr>
      <xdr:spPr>
        <a:xfrm>
          <a:off x="18605500" y="129218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155829</xdr:rowOff>
    </xdr:from>
    <xdr:ext cx="534377" cy="259045"/>
    <xdr:sp macro="" textlink="">
      <xdr:nvSpPr>
        <xdr:cNvPr id="869" name="テキスト ボックス 868"/>
        <xdr:cNvSpPr txBox="1"/>
      </xdr:nvSpPr>
      <xdr:spPr>
        <a:xfrm>
          <a:off x="18389111" y="1301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37498</xdr:rowOff>
    </xdr:from>
    <xdr:to>
      <xdr:col>116</xdr:col>
      <xdr:colOff>114300</xdr:colOff>
      <xdr:row>73</xdr:row>
      <xdr:rowOff>139098</xdr:rowOff>
    </xdr:to>
    <xdr:sp macro="" textlink="">
      <xdr:nvSpPr>
        <xdr:cNvPr id="875" name="楕円 874"/>
        <xdr:cNvSpPr/>
      </xdr:nvSpPr>
      <xdr:spPr>
        <a:xfrm>
          <a:off x="22110700" y="1255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60375</xdr:rowOff>
    </xdr:from>
    <xdr:ext cx="534377" cy="259045"/>
    <xdr:sp macro="" textlink="">
      <xdr:nvSpPr>
        <xdr:cNvPr id="876" name="繰出金該当値テキスト"/>
        <xdr:cNvSpPr txBox="1"/>
      </xdr:nvSpPr>
      <xdr:spPr>
        <a:xfrm>
          <a:off x="22212300" y="1240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93342</xdr:rowOff>
    </xdr:from>
    <xdr:to>
      <xdr:col>112</xdr:col>
      <xdr:colOff>38100</xdr:colOff>
      <xdr:row>74</xdr:row>
      <xdr:rowOff>23492</xdr:rowOff>
    </xdr:to>
    <xdr:sp macro="" textlink="">
      <xdr:nvSpPr>
        <xdr:cNvPr id="877" name="楕円 876"/>
        <xdr:cNvSpPr/>
      </xdr:nvSpPr>
      <xdr:spPr>
        <a:xfrm>
          <a:off x="21272500" y="1260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40019</xdr:rowOff>
    </xdr:from>
    <xdr:ext cx="534377" cy="259045"/>
    <xdr:sp macro="" textlink="">
      <xdr:nvSpPr>
        <xdr:cNvPr id="878" name="テキスト ボックス 877"/>
        <xdr:cNvSpPr txBox="1"/>
      </xdr:nvSpPr>
      <xdr:spPr>
        <a:xfrm>
          <a:off x="21056111" y="1238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130211</xdr:rowOff>
    </xdr:from>
    <xdr:to>
      <xdr:col>107</xdr:col>
      <xdr:colOff>101600</xdr:colOff>
      <xdr:row>74</xdr:row>
      <xdr:rowOff>60361</xdr:rowOff>
    </xdr:to>
    <xdr:sp macro="" textlink="">
      <xdr:nvSpPr>
        <xdr:cNvPr id="879" name="楕円 878"/>
        <xdr:cNvSpPr/>
      </xdr:nvSpPr>
      <xdr:spPr>
        <a:xfrm>
          <a:off x="20383500" y="1264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76888</xdr:rowOff>
    </xdr:from>
    <xdr:ext cx="534377" cy="259045"/>
    <xdr:sp macro="" textlink="">
      <xdr:nvSpPr>
        <xdr:cNvPr id="880" name="テキスト ボックス 879"/>
        <xdr:cNvSpPr txBox="1"/>
      </xdr:nvSpPr>
      <xdr:spPr>
        <a:xfrm>
          <a:off x="20167111" y="1242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156337</xdr:rowOff>
    </xdr:from>
    <xdr:to>
      <xdr:col>102</xdr:col>
      <xdr:colOff>165100</xdr:colOff>
      <xdr:row>74</xdr:row>
      <xdr:rowOff>86487</xdr:rowOff>
    </xdr:to>
    <xdr:sp macro="" textlink="">
      <xdr:nvSpPr>
        <xdr:cNvPr id="881" name="楕円 880"/>
        <xdr:cNvSpPr/>
      </xdr:nvSpPr>
      <xdr:spPr>
        <a:xfrm>
          <a:off x="19494500" y="1267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103014</xdr:rowOff>
    </xdr:from>
    <xdr:ext cx="534377" cy="259045"/>
    <xdr:sp macro="" textlink="">
      <xdr:nvSpPr>
        <xdr:cNvPr id="882" name="テキスト ボックス 881"/>
        <xdr:cNvSpPr txBox="1"/>
      </xdr:nvSpPr>
      <xdr:spPr>
        <a:xfrm>
          <a:off x="19278111" y="1244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18132</xdr:rowOff>
    </xdr:from>
    <xdr:to>
      <xdr:col>98</xdr:col>
      <xdr:colOff>38100</xdr:colOff>
      <xdr:row>74</xdr:row>
      <xdr:rowOff>119732</xdr:rowOff>
    </xdr:to>
    <xdr:sp macro="" textlink="">
      <xdr:nvSpPr>
        <xdr:cNvPr id="883" name="楕円 882"/>
        <xdr:cNvSpPr/>
      </xdr:nvSpPr>
      <xdr:spPr>
        <a:xfrm>
          <a:off x="18605500" y="1270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136259</xdr:rowOff>
    </xdr:from>
    <xdr:ext cx="534377" cy="259045"/>
    <xdr:sp macro="" textlink="">
      <xdr:nvSpPr>
        <xdr:cNvPr id="884" name="テキスト ボックス 883"/>
        <xdr:cNvSpPr txBox="1"/>
      </xdr:nvSpPr>
      <xdr:spPr>
        <a:xfrm>
          <a:off x="18389111" y="1248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歳出決算総額は、住民</a:t>
          </a:r>
          <a:r>
            <a:rPr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1</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人当たり</a:t>
          </a:r>
          <a:r>
            <a:rPr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548,152</a:t>
          </a:r>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円</a:t>
          </a:r>
          <a:r>
            <a:rPr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前年度比</a:t>
          </a:r>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a:t>
          </a:r>
          <a:r>
            <a:rPr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12,907</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円</a:t>
          </a:r>
          <a:r>
            <a:rPr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となっている。主な構成項目である</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扶助費が類似団体内でも高い数値となっており、今後も増加見込である。特に障がい福祉サービスの給付費が年々増加していることが主な悪化要因となっている。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普通建設事業費については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年度決算時</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一時的に減少し</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た</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が、</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年度に開始した</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市営住宅や保健福祉センターの建設、老朽化した施設の更新等</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により増加に転じた。次年度以降も</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増加見込である。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このため、</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公共施設等総合管理計画に基づき、事業の見直し等により経費の縮減に努める。 </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福岡県直方市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55,164
54,428
61.76
31,331,027
30,238,308
954,464
13,991,631
23,623,812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27229</xdr:rowOff>
    </xdr:from>
    <xdr:to>
      <xdr:col>24</xdr:col>
      <xdr:colOff>63500</xdr:colOff>
      <xdr:row>34</xdr:row>
      <xdr:rowOff>57404</xdr:rowOff>
    </xdr:to>
    <xdr:cxnSp macro="">
      <xdr:nvCxnSpPr>
        <xdr:cNvPr id="59" name="直線コネクタ 58"/>
        <xdr:cNvCxnSpPr/>
      </xdr:nvCxnSpPr>
      <xdr:spPr>
        <a:xfrm flipV="1">
          <a:off x="3797300" y="5856529"/>
          <a:ext cx="8382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153738</xdr:rowOff>
    </xdr:from>
    <xdr:ext cx="469744" cy="259045"/>
    <xdr:sp macro="" textlink="">
      <xdr:nvSpPr>
        <xdr:cNvPr id="60" name="議会費平均値テキスト"/>
        <xdr:cNvSpPr txBox="1"/>
      </xdr:nvSpPr>
      <xdr:spPr>
        <a:xfrm>
          <a:off x="4686300" y="5983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57404</xdr:rowOff>
    </xdr:from>
    <xdr:to>
      <xdr:col>19</xdr:col>
      <xdr:colOff>177800</xdr:colOff>
      <xdr:row>34</xdr:row>
      <xdr:rowOff>68377</xdr:rowOff>
    </xdr:to>
    <xdr:cxnSp macro="">
      <xdr:nvCxnSpPr>
        <xdr:cNvPr id="62" name="直線コネクタ 61"/>
        <xdr:cNvCxnSpPr/>
      </xdr:nvCxnSpPr>
      <xdr:spPr>
        <a:xfrm flipV="1">
          <a:off x="2908300" y="5886704"/>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121734</xdr:rowOff>
    </xdr:from>
    <xdr:ext cx="469744" cy="259045"/>
    <xdr:sp macro="" textlink="">
      <xdr:nvSpPr>
        <xdr:cNvPr id="64" name="テキスト ボックス 63"/>
        <xdr:cNvSpPr txBox="1"/>
      </xdr:nvSpPr>
      <xdr:spPr>
        <a:xfrm>
          <a:off x="3562428" y="612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13970</xdr:rowOff>
    </xdr:from>
    <xdr:to>
      <xdr:col>15</xdr:col>
      <xdr:colOff>50800</xdr:colOff>
      <xdr:row>34</xdr:row>
      <xdr:rowOff>68377</xdr:rowOff>
    </xdr:to>
    <xdr:cxnSp macro="">
      <xdr:nvCxnSpPr>
        <xdr:cNvPr id="65" name="直線コネクタ 64"/>
        <xdr:cNvCxnSpPr/>
      </xdr:nvCxnSpPr>
      <xdr:spPr>
        <a:xfrm>
          <a:off x="2019300" y="5843270"/>
          <a:ext cx="889000" cy="5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108932</xdr:rowOff>
    </xdr:from>
    <xdr:ext cx="469744" cy="259045"/>
    <xdr:sp macro="" textlink="">
      <xdr:nvSpPr>
        <xdr:cNvPr id="67" name="テキスト ボックス 66"/>
        <xdr:cNvSpPr txBox="1"/>
      </xdr:nvSpPr>
      <xdr:spPr>
        <a:xfrm>
          <a:off x="2673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13970</xdr:rowOff>
    </xdr:from>
    <xdr:to>
      <xdr:col>10</xdr:col>
      <xdr:colOff>114300</xdr:colOff>
      <xdr:row>34</xdr:row>
      <xdr:rowOff>55118</xdr:rowOff>
    </xdr:to>
    <xdr:cxnSp macro="">
      <xdr:nvCxnSpPr>
        <xdr:cNvPr id="68" name="直線コネクタ 67"/>
        <xdr:cNvCxnSpPr/>
      </xdr:nvCxnSpPr>
      <xdr:spPr>
        <a:xfrm flipV="1">
          <a:off x="1130300" y="584327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75641</xdr:rowOff>
    </xdr:from>
    <xdr:to>
      <xdr:col>10</xdr:col>
      <xdr:colOff>165100</xdr:colOff>
      <xdr:row>36</xdr:row>
      <xdr:rowOff>5791</xdr:rowOff>
    </xdr:to>
    <xdr:sp macro="" textlink="">
      <xdr:nvSpPr>
        <xdr:cNvPr id="69" name="フローチャート: 判断 68"/>
        <xdr:cNvSpPr/>
      </xdr:nvSpPr>
      <xdr:spPr>
        <a:xfrm>
          <a:off x="1968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168368</xdr:rowOff>
    </xdr:from>
    <xdr:ext cx="469744" cy="259045"/>
    <xdr:sp macro="" textlink="">
      <xdr:nvSpPr>
        <xdr:cNvPr id="70" name="テキスト ボックス 69"/>
        <xdr:cNvSpPr txBox="1"/>
      </xdr:nvSpPr>
      <xdr:spPr>
        <a:xfrm>
          <a:off x="1784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169367</xdr:rowOff>
    </xdr:from>
    <xdr:to>
      <xdr:col>6</xdr:col>
      <xdr:colOff>38100</xdr:colOff>
      <xdr:row>35</xdr:row>
      <xdr:rowOff>99517</xdr:rowOff>
    </xdr:to>
    <xdr:sp macro="" textlink="">
      <xdr:nvSpPr>
        <xdr:cNvPr id="71" name="フローチャート: 判断 70"/>
        <xdr:cNvSpPr/>
      </xdr:nvSpPr>
      <xdr:spPr>
        <a:xfrm>
          <a:off x="1079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90644</xdr:rowOff>
    </xdr:from>
    <xdr:ext cx="469744" cy="259045"/>
    <xdr:sp macro="" textlink="">
      <xdr:nvSpPr>
        <xdr:cNvPr id="72" name="テキスト ボックス 71"/>
        <xdr:cNvSpPr txBox="1"/>
      </xdr:nvSpPr>
      <xdr:spPr>
        <a:xfrm>
          <a:off x="895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147879</xdr:rowOff>
    </xdr:from>
    <xdr:to>
      <xdr:col>24</xdr:col>
      <xdr:colOff>114300</xdr:colOff>
      <xdr:row>34</xdr:row>
      <xdr:rowOff>78029</xdr:rowOff>
    </xdr:to>
    <xdr:sp macro="" textlink="">
      <xdr:nvSpPr>
        <xdr:cNvPr id="78" name="楕円 77"/>
        <xdr:cNvSpPr/>
      </xdr:nvSpPr>
      <xdr:spPr>
        <a:xfrm>
          <a:off x="4584700" y="580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170756</xdr:rowOff>
    </xdr:from>
    <xdr:ext cx="469744" cy="259045"/>
    <xdr:sp macro="" textlink="">
      <xdr:nvSpPr>
        <xdr:cNvPr id="79" name="議会費該当値テキスト"/>
        <xdr:cNvSpPr txBox="1"/>
      </xdr:nvSpPr>
      <xdr:spPr>
        <a:xfrm>
          <a:off x="4686300" y="5657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6604</xdr:rowOff>
    </xdr:from>
    <xdr:to>
      <xdr:col>20</xdr:col>
      <xdr:colOff>38100</xdr:colOff>
      <xdr:row>34</xdr:row>
      <xdr:rowOff>108204</xdr:rowOff>
    </xdr:to>
    <xdr:sp macro="" textlink="">
      <xdr:nvSpPr>
        <xdr:cNvPr id="80" name="楕円 79"/>
        <xdr:cNvSpPr/>
      </xdr:nvSpPr>
      <xdr:spPr>
        <a:xfrm>
          <a:off x="3746500" y="583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124731</xdr:rowOff>
    </xdr:from>
    <xdr:ext cx="469744" cy="259045"/>
    <xdr:sp macro="" textlink="">
      <xdr:nvSpPr>
        <xdr:cNvPr id="81" name="テキスト ボックス 80"/>
        <xdr:cNvSpPr txBox="1"/>
      </xdr:nvSpPr>
      <xdr:spPr>
        <a:xfrm>
          <a:off x="3562428" y="5611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17577</xdr:rowOff>
    </xdr:from>
    <xdr:to>
      <xdr:col>15</xdr:col>
      <xdr:colOff>101600</xdr:colOff>
      <xdr:row>34</xdr:row>
      <xdr:rowOff>119177</xdr:rowOff>
    </xdr:to>
    <xdr:sp macro="" textlink="">
      <xdr:nvSpPr>
        <xdr:cNvPr id="82" name="楕円 81"/>
        <xdr:cNvSpPr/>
      </xdr:nvSpPr>
      <xdr:spPr>
        <a:xfrm>
          <a:off x="2857500" y="584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135704</xdr:rowOff>
    </xdr:from>
    <xdr:ext cx="469744" cy="259045"/>
    <xdr:sp macro="" textlink="">
      <xdr:nvSpPr>
        <xdr:cNvPr id="83" name="テキスト ボックス 82"/>
        <xdr:cNvSpPr txBox="1"/>
      </xdr:nvSpPr>
      <xdr:spPr>
        <a:xfrm>
          <a:off x="2673428" y="5622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134620</xdr:rowOff>
    </xdr:from>
    <xdr:to>
      <xdr:col>10</xdr:col>
      <xdr:colOff>165100</xdr:colOff>
      <xdr:row>34</xdr:row>
      <xdr:rowOff>64770</xdr:rowOff>
    </xdr:to>
    <xdr:sp macro="" textlink="">
      <xdr:nvSpPr>
        <xdr:cNvPr id="84" name="楕円 83"/>
        <xdr:cNvSpPr/>
      </xdr:nvSpPr>
      <xdr:spPr>
        <a:xfrm>
          <a:off x="1968500" y="579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81297</xdr:rowOff>
    </xdr:from>
    <xdr:ext cx="469744" cy="259045"/>
    <xdr:sp macro="" textlink="">
      <xdr:nvSpPr>
        <xdr:cNvPr id="85" name="テキスト ボックス 84"/>
        <xdr:cNvSpPr txBox="1"/>
      </xdr:nvSpPr>
      <xdr:spPr>
        <a:xfrm>
          <a:off x="1784428" y="556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xdr:rowOff>
    </xdr:from>
    <xdr:to>
      <xdr:col>6</xdr:col>
      <xdr:colOff>38100</xdr:colOff>
      <xdr:row>34</xdr:row>
      <xdr:rowOff>105918</xdr:rowOff>
    </xdr:to>
    <xdr:sp macro="" textlink="">
      <xdr:nvSpPr>
        <xdr:cNvPr id="86" name="楕円 85"/>
        <xdr:cNvSpPr/>
      </xdr:nvSpPr>
      <xdr:spPr>
        <a:xfrm>
          <a:off x="1079500" y="583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122445</xdr:rowOff>
    </xdr:from>
    <xdr:ext cx="469744" cy="259045"/>
    <xdr:sp macro="" textlink="">
      <xdr:nvSpPr>
        <xdr:cNvPr id="87" name="テキスト ボックス 86"/>
        <xdr:cNvSpPr txBox="1"/>
      </xdr:nvSpPr>
      <xdr:spPr>
        <a:xfrm>
          <a:off x="895428" y="560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48968</xdr:rowOff>
    </xdr:from>
    <xdr:to>
      <xdr:col>24</xdr:col>
      <xdr:colOff>63500</xdr:colOff>
      <xdr:row>56</xdr:row>
      <xdr:rowOff>149141</xdr:rowOff>
    </xdr:to>
    <xdr:cxnSp macro="">
      <xdr:nvCxnSpPr>
        <xdr:cNvPr id="116" name="直線コネクタ 115"/>
        <xdr:cNvCxnSpPr/>
      </xdr:nvCxnSpPr>
      <xdr:spPr>
        <a:xfrm>
          <a:off x="3797300" y="9650168"/>
          <a:ext cx="838200" cy="10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47145</xdr:rowOff>
    </xdr:from>
    <xdr:ext cx="534377" cy="259045"/>
    <xdr:sp macro="" textlink="">
      <xdr:nvSpPr>
        <xdr:cNvPr id="117" name="総務費平均値テキスト"/>
        <xdr:cNvSpPr txBox="1"/>
      </xdr:nvSpPr>
      <xdr:spPr>
        <a:xfrm>
          <a:off x="4686300" y="9476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48968</xdr:rowOff>
    </xdr:from>
    <xdr:to>
      <xdr:col>19</xdr:col>
      <xdr:colOff>177800</xdr:colOff>
      <xdr:row>57</xdr:row>
      <xdr:rowOff>60468</xdr:rowOff>
    </xdr:to>
    <xdr:cxnSp macro="">
      <xdr:nvCxnSpPr>
        <xdr:cNvPr id="119" name="直線コネクタ 118"/>
        <xdr:cNvCxnSpPr/>
      </xdr:nvCxnSpPr>
      <xdr:spPr>
        <a:xfrm flipV="1">
          <a:off x="2908300" y="9650168"/>
          <a:ext cx="889000" cy="18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91917</xdr:rowOff>
    </xdr:from>
    <xdr:ext cx="534377" cy="259045"/>
    <xdr:sp macro="" textlink="">
      <xdr:nvSpPr>
        <xdr:cNvPr id="121" name="テキスト ボックス 120"/>
        <xdr:cNvSpPr txBox="1"/>
      </xdr:nvSpPr>
      <xdr:spPr>
        <a:xfrm>
          <a:off x="3530111" y="969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91915</xdr:rowOff>
    </xdr:from>
    <xdr:to>
      <xdr:col>15</xdr:col>
      <xdr:colOff>50800</xdr:colOff>
      <xdr:row>57</xdr:row>
      <xdr:rowOff>60468</xdr:rowOff>
    </xdr:to>
    <xdr:cxnSp macro="">
      <xdr:nvCxnSpPr>
        <xdr:cNvPr id="122" name="直線コネクタ 121"/>
        <xdr:cNvCxnSpPr/>
      </xdr:nvCxnSpPr>
      <xdr:spPr>
        <a:xfrm>
          <a:off x="2019300" y="9007315"/>
          <a:ext cx="889000" cy="82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112227</xdr:rowOff>
    </xdr:from>
    <xdr:ext cx="534377" cy="259045"/>
    <xdr:sp macro="" textlink="">
      <xdr:nvSpPr>
        <xdr:cNvPr id="124" name="テキスト ボックス 123"/>
        <xdr:cNvSpPr txBox="1"/>
      </xdr:nvSpPr>
      <xdr:spPr>
        <a:xfrm>
          <a:off x="2641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91915</xdr:rowOff>
    </xdr:from>
    <xdr:to>
      <xdr:col>10</xdr:col>
      <xdr:colOff>114300</xdr:colOff>
      <xdr:row>57</xdr:row>
      <xdr:rowOff>108809</xdr:rowOff>
    </xdr:to>
    <xdr:cxnSp macro="">
      <xdr:nvCxnSpPr>
        <xdr:cNvPr id="125" name="直線コネクタ 124"/>
        <xdr:cNvCxnSpPr/>
      </xdr:nvCxnSpPr>
      <xdr:spPr>
        <a:xfrm flipV="1">
          <a:off x="1130300" y="9007315"/>
          <a:ext cx="889000" cy="87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90637</xdr:rowOff>
    </xdr:from>
    <xdr:to>
      <xdr:col>10</xdr:col>
      <xdr:colOff>165100</xdr:colOff>
      <xdr:row>52</xdr:row>
      <xdr:rowOff>20787</xdr:rowOff>
    </xdr:to>
    <xdr:sp macro="" textlink="">
      <xdr:nvSpPr>
        <xdr:cNvPr id="126" name="フローチャート: 判断 125"/>
        <xdr:cNvSpPr/>
      </xdr:nvSpPr>
      <xdr:spPr>
        <a:xfrm>
          <a:off x="1968500" y="883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37314</xdr:rowOff>
    </xdr:from>
    <xdr:ext cx="599010" cy="259045"/>
    <xdr:sp macro="" textlink="">
      <xdr:nvSpPr>
        <xdr:cNvPr id="127" name="テキスト ボックス 126"/>
        <xdr:cNvSpPr txBox="1"/>
      </xdr:nvSpPr>
      <xdr:spPr>
        <a:xfrm>
          <a:off x="1719795" y="860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40254</xdr:rowOff>
    </xdr:from>
    <xdr:to>
      <xdr:col>6</xdr:col>
      <xdr:colOff>38100</xdr:colOff>
      <xdr:row>56</xdr:row>
      <xdr:rowOff>141854</xdr:rowOff>
    </xdr:to>
    <xdr:sp macro="" textlink="">
      <xdr:nvSpPr>
        <xdr:cNvPr id="128" name="フローチャート: 判断 127"/>
        <xdr:cNvSpPr/>
      </xdr:nvSpPr>
      <xdr:spPr>
        <a:xfrm>
          <a:off x="1079500" y="964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158381</xdr:rowOff>
    </xdr:from>
    <xdr:ext cx="534377" cy="259045"/>
    <xdr:sp macro="" textlink="">
      <xdr:nvSpPr>
        <xdr:cNvPr id="129" name="テキスト ボックス 128"/>
        <xdr:cNvSpPr txBox="1"/>
      </xdr:nvSpPr>
      <xdr:spPr>
        <a:xfrm>
          <a:off x="863111" y="941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98341</xdr:rowOff>
    </xdr:from>
    <xdr:to>
      <xdr:col>24</xdr:col>
      <xdr:colOff>114300</xdr:colOff>
      <xdr:row>57</xdr:row>
      <xdr:rowOff>28491</xdr:rowOff>
    </xdr:to>
    <xdr:sp macro="" textlink="">
      <xdr:nvSpPr>
        <xdr:cNvPr id="135" name="楕円 134"/>
        <xdr:cNvSpPr/>
      </xdr:nvSpPr>
      <xdr:spPr>
        <a:xfrm>
          <a:off x="4584700" y="969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76768</xdr:rowOff>
    </xdr:from>
    <xdr:ext cx="534377" cy="259045"/>
    <xdr:sp macro="" textlink="">
      <xdr:nvSpPr>
        <xdr:cNvPr id="136" name="総務費該当値テキスト"/>
        <xdr:cNvSpPr txBox="1"/>
      </xdr:nvSpPr>
      <xdr:spPr>
        <a:xfrm>
          <a:off x="4686300" y="967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169618</xdr:rowOff>
    </xdr:from>
    <xdr:to>
      <xdr:col>20</xdr:col>
      <xdr:colOff>38100</xdr:colOff>
      <xdr:row>56</xdr:row>
      <xdr:rowOff>99768</xdr:rowOff>
    </xdr:to>
    <xdr:sp macro="" textlink="">
      <xdr:nvSpPr>
        <xdr:cNvPr id="137" name="楕円 136"/>
        <xdr:cNvSpPr/>
      </xdr:nvSpPr>
      <xdr:spPr>
        <a:xfrm>
          <a:off x="3746500" y="959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116295</xdr:rowOff>
    </xdr:from>
    <xdr:ext cx="534377" cy="259045"/>
    <xdr:sp macro="" textlink="">
      <xdr:nvSpPr>
        <xdr:cNvPr id="138" name="テキスト ボックス 137"/>
        <xdr:cNvSpPr txBox="1"/>
      </xdr:nvSpPr>
      <xdr:spPr>
        <a:xfrm>
          <a:off x="3530111" y="937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9668</xdr:rowOff>
    </xdr:from>
    <xdr:to>
      <xdr:col>15</xdr:col>
      <xdr:colOff>101600</xdr:colOff>
      <xdr:row>57</xdr:row>
      <xdr:rowOff>111268</xdr:rowOff>
    </xdr:to>
    <xdr:sp macro="" textlink="">
      <xdr:nvSpPr>
        <xdr:cNvPr id="139" name="楕円 138"/>
        <xdr:cNvSpPr/>
      </xdr:nvSpPr>
      <xdr:spPr>
        <a:xfrm>
          <a:off x="2857500" y="978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102395</xdr:rowOff>
    </xdr:from>
    <xdr:ext cx="534377" cy="259045"/>
    <xdr:sp macro="" textlink="">
      <xdr:nvSpPr>
        <xdr:cNvPr id="140" name="テキスト ボックス 139"/>
        <xdr:cNvSpPr txBox="1"/>
      </xdr:nvSpPr>
      <xdr:spPr>
        <a:xfrm>
          <a:off x="2641111" y="987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41115</xdr:rowOff>
    </xdr:from>
    <xdr:to>
      <xdr:col>10</xdr:col>
      <xdr:colOff>165100</xdr:colOff>
      <xdr:row>52</xdr:row>
      <xdr:rowOff>142715</xdr:rowOff>
    </xdr:to>
    <xdr:sp macro="" textlink="">
      <xdr:nvSpPr>
        <xdr:cNvPr id="141" name="楕円 140"/>
        <xdr:cNvSpPr/>
      </xdr:nvSpPr>
      <xdr:spPr>
        <a:xfrm>
          <a:off x="1968500" y="895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133842</xdr:rowOff>
    </xdr:from>
    <xdr:ext cx="599010" cy="259045"/>
    <xdr:sp macro="" textlink="">
      <xdr:nvSpPr>
        <xdr:cNvPr id="142" name="テキスト ボックス 141"/>
        <xdr:cNvSpPr txBox="1"/>
      </xdr:nvSpPr>
      <xdr:spPr>
        <a:xfrm>
          <a:off x="1719795" y="9049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58009</xdr:rowOff>
    </xdr:from>
    <xdr:to>
      <xdr:col>6</xdr:col>
      <xdr:colOff>38100</xdr:colOff>
      <xdr:row>57</xdr:row>
      <xdr:rowOff>159609</xdr:rowOff>
    </xdr:to>
    <xdr:sp macro="" textlink="">
      <xdr:nvSpPr>
        <xdr:cNvPr id="143" name="楕円 142"/>
        <xdr:cNvSpPr/>
      </xdr:nvSpPr>
      <xdr:spPr>
        <a:xfrm>
          <a:off x="1079500" y="983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150736</xdr:rowOff>
    </xdr:from>
    <xdr:ext cx="534377" cy="259045"/>
    <xdr:sp macro="" textlink="">
      <xdr:nvSpPr>
        <xdr:cNvPr id="144" name="テキスト ボックス 143"/>
        <xdr:cNvSpPr txBox="1"/>
      </xdr:nvSpPr>
      <xdr:spPr>
        <a:xfrm>
          <a:off x="863111" y="992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7" name="テキスト ボックス 156"/>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1" name="テキスト ボックス 160"/>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5" name="テキスト ボックス 164"/>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9" name="テキスト ボックス 168"/>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140243</xdr:rowOff>
    </xdr:from>
    <xdr:to>
      <xdr:col>24</xdr:col>
      <xdr:colOff>62865</xdr:colOff>
      <xdr:row>78</xdr:row>
      <xdr:rowOff>148529</xdr:rowOff>
    </xdr:to>
    <xdr:cxnSp macro="">
      <xdr:nvCxnSpPr>
        <xdr:cNvPr id="173" name="直線コネクタ 172"/>
        <xdr:cNvCxnSpPr/>
      </xdr:nvCxnSpPr>
      <xdr:spPr>
        <a:xfrm flipV="1">
          <a:off x="4633595" y="12141743"/>
          <a:ext cx="1270" cy="137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152356</xdr:rowOff>
    </xdr:from>
    <xdr:ext cx="599010" cy="259045"/>
    <xdr:sp macro="" textlink="">
      <xdr:nvSpPr>
        <xdr:cNvPr id="174" name="民生費最小値テキスト"/>
        <xdr:cNvSpPr txBox="1"/>
      </xdr:nvSpPr>
      <xdr:spPr>
        <a:xfrm>
          <a:off x="4686300" y="1352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148529</xdr:rowOff>
    </xdr:from>
    <xdr:to>
      <xdr:col>24</xdr:col>
      <xdr:colOff>152400</xdr:colOff>
      <xdr:row>78</xdr:row>
      <xdr:rowOff>148529</xdr:rowOff>
    </xdr:to>
    <xdr:cxnSp macro="">
      <xdr:nvCxnSpPr>
        <xdr:cNvPr id="175" name="直線コネクタ 174"/>
        <xdr:cNvCxnSpPr/>
      </xdr:nvCxnSpPr>
      <xdr:spPr>
        <a:xfrm>
          <a:off x="4546600" y="13521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86920</xdr:rowOff>
    </xdr:from>
    <xdr:ext cx="599010" cy="259045"/>
    <xdr:sp macro="" textlink="">
      <xdr:nvSpPr>
        <xdr:cNvPr id="176" name="民生費最大値テキスト"/>
        <xdr:cNvSpPr txBox="1"/>
      </xdr:nvSpPr>
      <xdr:spPr>
        <a:xfrm>
          <a:off x="4686300" y="119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140243</xdr:rowOff>
    </xdr:from>
    <xdr:to>
      <xdr:col>24</xdr:col>
      <xdr:colOff>152400</xdr:colOff>
      <xdr:row>70</xdr:row>
      <xdr:rowOff>140243</xdr:rowOff>
    </xdr:to>
    <xdr:cxnSp macro="">
      <xdr:nvCxnSpPr>
        <xdr:cNvPr id="177" name="直線コネクタ 176"/>
        <xdr:cNvCxnSpPr/>
      </xdr:nvCxnSpPr>
      <xdr:spPr>
        <a:xfrm>
          <a:off x="4546600" y="121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112506</xdr:rowOff>
    </xdr:from>
    <xdr:to>
      <xdr:col>24</xdr:col>
      <xdr:colOff>63500</xdr:colOff>
      <xdr:row>71</xdr:row>
      <xdr:rowOff>131242</xdr:rowOff>
    </xdr:to>
    <xdr:cxnSp macro="">
      <xdr:nvCxnSpPr>
        <xdr:cNvPr id="178" name="直線コネクタ 177"/>
        <xdr:cNvCxnSpPr/>
      </xdr:nvCxnSpPr>
      <xdr:spPr>
        <a:xfrm flipV="1">
          <a:off x="3797300" y="12285456"/>
          <a:ext cx="838200" cy="18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90311</xdr:rowOff>
    </xdr:from>
    <xdr:ext cx="599010" cy="259045"/>
    <xdr:sp macro="" textlink="">
      <xdr:nvSpPr>
        <xdr:cNvPr id="179" name="民生費平均値テキスト"/>
        <xdr:cNvSpPr txBox="1"/>
      </xdr:nvSpPr>
      <xdr:spPr>
        <a:xfrm>
          <a:off x="4686300" y="12949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111884</xdr:rowOff>
    </xdr:from>
    <xdr:to>
      <xdr:col>24</xdr:col>
      <xdr:colOff>114300</xdr:colOff>
      <xdr:row>76</xdr:row>
      <xdr:rowOff>42035</xdr:rowOff>
    </xdr:to>
    <xdr:sp macro="" textlink="">
      <xdr:nvSpPr>
        <xdr:cNvPr id="180" name="フローチャート: 判断 179"/>
        <xdr:cNvSpPr/>
      </xdr:nvSpPr>
      <xdr:spPr>
        <a:xfrm>
          <a:off x="4584700" y="12970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131242</xdr:rowOff>
    </xdr:from>
    <xdr:to>
      <xdr:col>19</xdr:col>
      <xdr:colOff>177800</xdr:colOff>
      <xdr:row>72</xdr:row>
      <xdr:rowOff>139185</xdr:rowOff>
    </xdr:to>
    <xdr:cxnSp macro="">
      <xdr:nvCxnSpPr>
        <xdr:cNvPr id="181" name="直線コネクタ 180"/>
        <xdr:cNvCxnSpPr/>
      </xdr:nvCxnSpPr>
      <xdr:spPr>
        <a:xfrm flipV="1">
          <a:off x="2908300" y="12304192"/>
          <a:ext cx="889000" cy="17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37636</xdr:rowOff>
    </xdr:from>
    <xdr:to>
      <xdr:col>20</xdr:col>
      <xdr:colOff>38100</xdr:colOff>
      <xdr:row>76</xdr:row>
      <xdr:rowOff>139236</xdr:rowOff>
    </xdr:to>
    <xdr:sp macro="" textlink="">
      <xdr:nvSpPr>
        <xdr:cNvPr id="182" name="フローチャート: 判断 181"/>
        <xdr:cNvSpPr/>
      </xdr:nvSpPr>
      <xdr:spPr>
        <a:xfrm>
          <a:off x="3746500" y="1306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130363</xdr:rowOff>
    </xdr:from>
    <xdr:ext cx="599010" cy="259045"/>
    <xdr:sp macro="" textlink="">
      <xdr:nvSpPr>
        <xdr:cNvPr id="183" name="テキスト ボックス 182"/>
        <xdr:cNvSpPr txBox="1"/>
      </xdr:nvSpPr>
      <xdr:spPr>
        <a:xfrm>
          <a:off x="3497795" y="13160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139185</xdr:rowOff>
    </xdr:from>
    <xdr:to>
      <xdr:col>15</xdr:col>
      <xdr:colOff>50800</xdr:colOff>
      <xdr:row>73</xdr:row>
      <xdr:rowOff>119383</xdr:rowOff>
    </xdr:to>
    <xdr:cxnSp macro="">
      <xdr:nvCxnSpPr>
        <xdr:cNvPr id="184" name="直線コネクタ 183"/>
        <xdr:cNvCxnSpPr/>
      </xdr:nvCxnSpPr>
      <xdr:spPr>
        <a:xfrm flipV="1">
          <a:off x="2019300" y="12483585"/>
          <a:ext cx="889000" cy="15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128753</xdr:rowOff>
    </xdr:from>
    <xdr:to>
      <xdr:col>15</xdr:col>
      <xdr:colOff>101600</xdr:colOff>
      <xdr:row>76</xdr:row>
      <xdr:rowOff>58902</xdr:rowOff>
    </xdr:to>
    <xdr:sp macro="" textlink="">
      <xdr:nvSpPr>
        <xdr:cNvPr id="185" name="フローチャート: 判断 184"/>
        <xdr:cNvSpPr/>
      </xdr:nvSpPr>
      <xdr:spPr>
        <a:xfrm>
          <a:off x="28575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50029</xdr:rowOff>
    </xdr:from>
    <xdr:ext cx="599010" cy="259045"/>
    <xdr:sp macro="" textlink="">
      <xdr:nvSpPr>
        <xdr:cNvPr id="186" name="テキスト ボックス 185"/>
        <xdr:cNvSpPr txBox="1"/>
      </xdr:nvSpPr>
      <xdr:spPr>
        <a:xfrm>
          <a:off x="2608795" y="13080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119383</xdr:rowOff>
    </xdr:from>
    <xdr:to>
      <xdr:col>10</xdr:col>
      <xdr:colOff>114300</xdr:colOff>
      <xdr:row>73</xdr:row>
      <xdr:rowOff>163808</xdr:rowOff>
    </xdr:to>
    <xdr:cxnSp macro="">
      <xdr:nvCxnSpPr>
        <xdr:cNvPr id="187" name="直線コネクタ 186"/>
        <xdr:cNvCxnSpPr/>
      </xdr:nvCxnSpPr>
      <xdr:spPr>
        <a:xfrm flipV="1">
          <a:off x="1130300" y="12635233"/>
          <a:ext cx="889000" cy="4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142650</xdr:rowOff>
    </xdr:from>
    <xdr:to>
      <xdr:col>10</xdr:col>
      <xdr:colOff>165100</xdr:colOff>
      <xdr:row>78</xdr:row>
      <xdr:rowOff>72800</xdr:rowOff>
    </xdr:to>
    <xdr:sp macro="" textlink="">
      <xdr:nvSpPr>
        <xdr:cNvPr id="188" name="フローチャート: 判断 187"/>
        <xdr:cNvSpPr/>
      </xdr:nvSpPr>
      <xdr:spPr>
        <a:xfrm>
          <a:off x="1968500" y="1334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63927</xdr:rowOff>
    </xdr:from>
    <xdr:ext cx="599010" cy="259045"/>
    <xdr:sp macro="" textlink="">
      <xdr:nvSpPr>
        <xdr:cNvPr id="189" name="テキスト ボックス 188"/>
        <xdr:cNvSpPr txBox="1"/>
      </xdr:nvSpPr>
      <xdr:spPr>
        <a:xfrm>
          <a:off x="1719795" y="1343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22377</xdr:rowOff>
    </xdr:from>
    <xdr:to>
      <xdr:col>6</xdr:col>
      <xdr:colOff>38100</xdr:colOff>
      <xdr:row>78</xdr:row>
      <xdr:rowOff>123977</xdr:rowOff>
    </xdr:to>
    <xdr:sp macro="" textlink="">
      <xdr:nvSpPr>
        <xdr:cNvPr id="190" name="フローチャート: 判断 189"/>
        <xdr:cNvSpPr/>
      </xdr:nvSpPr>
      <xdr:spPr>
        <a:xfrm>
          <a:off x="1079500" y="1339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115104</xdr:rowOff>
    </xdr:from>
    <xdr:ext cx="599010" cy="259045"/>
    <xdr:sp macro="" textlink="">
      <xdr:nvSpPr>
        <xdr:cNvPr id="191" name="テキスト ボックス 190"/>
        <xdr:cNvSpPr txBox="1"/>
      </xdr:nvSpPr>
      <xdr:spPr>
        <a:xfrm>
          <a:off x="830795" y="13488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61706</xdr:rowOff>
    </xdr:from>
    <xdr:to>
      <xdr:col>24</xdr:col>
      <xdr:colOff>114300</xdr:colOff>
      <xdr:row>71</xdr:row>
      <xdr:rowOff>163306</xdr:rowOff>
    </xdr:to>
    <xdr:sp macro="" textlink="">
      <xdr:nvSpPr>
        <xdr:cNvPr id="197" name="楕円 196"/>
        <xdr:cNvSpPr/>
      </xdr:nvSpPr>
      <xdr:spPr>
        <a:xfrm>
          <a:off x="4584700" y="1223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84583</xdr:rowOff>
    </xdr:from>
    <xdr:ext cx="599010" cy="259045"/>
    <xdr:sp macro="" textlink="">
      <xdr:nvSpPr>
        <xdr:cNvPr id="198" name="民生費該当値テキスト"/>
        <xdr:cNvSpPr txBox="1"/>
      </xdr:nvSpPr>
      <xdr:spPr>
        <a:xfrm>
          <a:off x="4686300" y="12086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80442</xdr:rowOff>
    </xdr:from>
    <xdr:to>
      <xdr:col>20</xdr:col>
      <xdr:colOff>38100</xdr:colOff>
      <xdr:row>72</xdr:row>
      <xdr:rowOff>10592</xdr:rowOff>
    </xdr:to>
    <xdr:sp macro="" textlink="">
      <xdr:nvSpPr>
        <xdr:cNvPr id="199" name="楕円 198"/>
        <xdr:cNvSpPr/>
      </xdr:nvSpPr>
      <xdr:spPr>
        <a:xfrm>
          <a:off x="3746500" y="1225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27119</xdr:rowOff>
    </xdr:from>
    <xdr:ext cx="599010" cy="259045"/>
    <xdr:sp macro="" textlink="">
      <xdr:nvSpPr>
        <xdr:cNvPr id="200" name="テキスト ボックス 199"/>
        <xdr:cNvSpPr txBox="1"/>
      </xdr:nvSpPr>
      <xdr:spPr>
        <a:xfrm>
          <a:off x="3497795" y="1202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88385</xdr:rowOff>
    </xdr:from>
    <xdr:to>
      <xdr:col>15</xdr:col>
      <xdr:colOff>101600</xdr:colOff>
      <xdr:row>73</xdr:row>
      <xdr:rowOff>18535</xdr:rowOff>
    </xdr:to>
    <xdr:sp macro="" textlink="">
      <xdr:nvSpPr>
        <xdr:cNvPr id="201" name="楕円 200"/>
        <xdr:cNvSpPr/>
      </xdr:nvSpPr>
      <xdr:spPr>
        <a:xfrm>
          <a:off x="2857500" y="1243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35062</xdr:rowOff>
    </xdr:from>
    <xdr:ext cx="599010" cy="259045"/>
    <xdr:sp macro="" textlink="">
      <xdr:nvSpPr>
        <xdr:cNvPr id="202" name="テキスト ボックス 201"/>
        <xdr:cNvSpPr txBox="1"/>
      </xdr:nvSpPr>
      <xdr:spPr>
        <a:xfrm>
          <a:off x="2608795" y="12208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68583</xdr:rowOff>
    </xdr:from>
    <xdr:to>
      <xdr:col>10</xdr:col>
      <xdr:colOff>165100</xdr:colOff>
      <xdr:row>73</xdr:row>
      <xdr:rowOff>170183</xdr:rowOff>
    </xdr:to>
    <xdr:sp macro="" textlink="">
      <xdr:nvSpPr>
        <xdr:cNvPr id="203" name="楕円 202"/>
        <xdr:cNvSpPr/>
      </xdr:nvSpPr>
      <xdr:spPr>
        <a:xfrm>
          <a:off x="1968500" y="1258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15260</xdr:rowOff>
    </xdr:from>
    <xdr:ext cx="599010" cy="259045"/>
    <xdr:sp macro="" textlink="">
      <xdr:nvSpPr>
        <xdr:cNvPr id="204" name="テキスト ボックス 203"/>
        <xdr:cNvSpPr txBox="1"/>
      </xdr:nvSpPr>
      <xdr:spPr>
        <a:xfrm>
          <a:off x="1719795" y="12359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113008</xdr:rowOff>
    </xdr:from>
    <xdr:to>
      <xdr:col>6</xdr:col>
      <xdr:colOff>38100</xdr:colOff>
      <xdr:row>74</xdr:row>
      <xdr:rowOff>43158</xdr:rowOff>
    </xdr:to>
    <xdr:sp macro="" textlink="">
      <xdr:nvSpPr>
        <xdr:cNvPr id="205" name="楕円 204"/>
        <xdr:cNvSpPr/>
      </xdr:nvSpPr>
      <xdr:spPr>
        <a:xfrm>
          <a:off x="1079500" y="1262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59685</xdr:rowOff>
    </xdr:from>
    <xdr:ext cx="599010" cy="259045"/>
    <xdr:sp macro="" textlink="">
      <xdr:nvSpPr>
        <xdr:cNvPr id="206" name="テキスト ボックス 205"/>
        <xdr:cNvSpPr txBox="1"/>
      </xdr:nvSpPr>
      <xdr:spPr>
        <a:xfrm>
          <a:off x="830795" y="12404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60844</xdr:rowOff>
    </xdr:from>
    <xdr:to>
      <xdr:col>24</xdr:col>
      <xdr:colOff>62865</xdr:colOff>
      <xdr:row>100</xdr:row>
      <xdr:rowOff>2639</xdr:rowOff>
    </xdr:to>
    <xdr:cxnSp macro="">
      <xdr:nvCxnSpPr>
        <xdr:cNvPr id="233" name="直線コネクタ 232"/>
        <xdr:cNvCxnSpPr/>
      </xdr:nvCxnSpPr>
      <xdr:spPr>
        <a:xfrm flipV="1">
          <a:off x="4633595" y="15662794"/>
          <a:ext cx="1270" cy="148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6466</xdr:rowOff>
    </xdr:from>
    <xdr:ext cx="534377" cy="259045"/>
    <xdr:sp macro="" textlink="">
      <xdr:nvSpPr>
        <xdr:cNvPr id="234" name="衛生費最小値テキスト"/>
        <xdr:cNvSpPr txBox="1"/>
      </xdr:nvSpPr>
      <xdr:spPr>
        <a:xfrm>
          <a:off x="4686300" y="171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2639</xdr:rowOff>
    </xdr:from>
    <xdr:to>
      <xdr:col>24</xdr:col>
      <xdr:colOff>152400</xdr:colOff>
      <xdr:row>100</xdr:row>
      <xdr:rowOff>2639</xdr:rowOff>
    </xdr:to>
    <xdr:cxnSp macro="">
      <xdr:nvCxnSpPr>
        <xdr:cNvPr id="235" name="直線コネクタ 234"/>
        <xdr:cNvCxnSpPr/>
      </xdr:nvCxnSpPr>
      <xdr:spPr>
        <a:xfrm>
          <a:off x="4546600" y="1714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7521</xdr:rowOff>
    </xdr:from>
    <xdr:ext cx="599010" cy="259045"/>
    <xdr:sp macro="" textlink="">
      <xdr:nvSpPr>
        <xdr:cNvPr id="236" name="衛生費最大値テキスト"/>
        <xdr:cNvSpPr txBox="1"/>
      </xdr:nvSpPr>
      <xdr:spPr>
        <a:xfrm>
          <a:off x="4686300" y="1543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60844</xdr:rowOff>
    </xdr:from>
    <xdr:to>
      <xdr:col>24</xdr:col>
      <xdr:colOff>152400</xdr:colOff>
      <xdr:row>91</xdr:row>
      <xdr:rowOff>60844</xdr:rowOff>
    </xdr:to>
    <xdr:cxnSp macro="">
      <xdr:nvCxnSpPr>
        <xdr:cNvPr id="237" name="直線コネクタ 236"/>
        <xdr:cNvCxnSpPr/>
      </xdr:nvCxnSpPr>
      <xdr:spPr>
        <a:xfrm>
          <a:off x="4546600" y="156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28589</xdr:rowOff>
    </xdr:from>
    <xdr:to>
      <xdr:col>24</xdr:col>
      <xdr:colOff>63500</xdr:colOff>
      <xdr:row>98</xdr:row>
      <xdr:rowOff>138699</xdr:rowOff>
    </xdr:to>
    <xdr:cxnSp macro="">
      <xdr:nvCxnSpPr>
        <xdr:cNvPr id="238" name="直線コネクタ 237"/>
        <xdr:cNvCxnSpPr/>
      </xdr:nvCxnSpPr>
      <xdr:spPr>
        <a:xfrm>
          <a:off x="3797300" y="16830689"/>
          <a:ext cx="838200" cy="110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99857</xdr:rowOff>
    </xdr:from>
    <xdr:ext cx="534377" cy="259045"/>
    <xdr:sp macro="" textlink="">
      <xdr:nvSpPr>
        <xdr:cNvPr id="239" name="衛生費平均値テキスト"/>
        <xdr:cNvSpPr txBox="1"/>
      </xdr:nvSpPr>
      <xdr:spPr>
        <a:xfrm>
          <a:off x="4686300" y="16730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76980</xdr:rowOff>
    </xdr:from>
    <xdr:to>
      <xdr:col>24</xdr:col>
      <xdr:colOff>114300</xdr:colOff>
      <xdr:row>99</xdr:row>
      <xdr:rowOff>7130</xdr:rowOff>
    </xdr:to>
    <xdr:sp macro="" textlink="">
      <xdr:nvSpPr>
        <xdr:cNvPr id="240" name="フローチャート: 判断 239"/>
        <xdr:cNvSpPr/>
      </xdr:nvSpPr>
      <xdr:spPr>
        <a:xfrm>
          <a:off x="4584700" y="1687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39269</xdr:rowOff>
    </xdr:from>
    <xdr:to>
      <xdr:col>19</xdr:col>
      <xdr:colOff>177800</xdr:colOff>
      <xdr:row>98</xdr:row>
      <xdr:rowOff>28589</xdr:rowOff>
    </xdr:to>
    <xdr:cxnSp macro="">
      <xdr:nvCxnSpPr>
        <xdr:cNvPr id="241" name="直線コネクタ 240"/>
        <xdr:cNvCxnSpPr/>
      </xdr:nvCxnSpPr>
      <xdr:spPr>
        <a:xfrm>
          <a:off x="2908300" y="16669919"/>
          <a:ext cx="889000" cy="16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57702</xdr:rowOff>
    </xdr:from>
    <xdr:to>
      <xdr:col>20</xdr:col>
      <xdr:colOff>38100</xdr:colOff>
      <xdr:row>98</xdr:row>
      <xdr:rowOff>159302</xdr:rowOff>
    </xdr:to>
    <xdr:sp macro="" textlink="">
      <xdr:nvSpPr>
        <xdr:cNvPr id="242" name="フローチャート: 判断 241"/>
        <xdr:cNvSpPr/>
      </xdr:nvSpPr>
      <xdr:spPr>
        <a:xfrm>
          <a:off x="37465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150429</xdr:rowOff>
    </xdr:from>
    <xdr:ext cx="534377" cy="259045"/>
    <xdr:sp macro="" textlink="">
      <xdr:nvSpPr>
        <xdr:cNvPr id="243" name="テキスト ボックス 242"/>
        <xdr:cNvSpPr txBox="1"/>
      </xdr:nvSpPr>
      <xdr:spPr>
        <a:xfrm>
          <a:off x="3530111" y="1695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39269</xdr:rowOff>
    </xdr:from>
    <xdr:to>
      <xdr:col>15</xdr:col>
      <xdr:colOff>50800</xdr:colOff>
      <xdr:row>98</xdr:row>
      <xdr:rowOff>29994</xdr:rowOff>
    </xdr:to>
    <xdr:cxnSp macro="">
      <xdr:nvCxnSpPr>
        <xdr:cNvPr id="244" name="直線コネクタ 243"/>
        <xdr:cNvCxnSpPr/>
      </xdr:nvCxnSpPr>
      <xdr:spPr>
        <a:xfrm flipV="1">
          <a:off x="2019300" y="16669919"/>
          <a:ext cx="889000" cy="16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72844</xdr:rowOff>
    </xdr:from>
    <xdr:to>
      <xdr:col>15</xdr:col>
      <xdr:colOff>101600</xdr:colOff>
      <xdr:row>99</xdr:row>
      <xdr:rowOff>2994</xdr:rowOff>
    </xdr:to>
    <xdr:sp macro="" textlink="">
      <xdr:nvSpPr>
        <xdr:cNvPr id="245" name="フローチャート: 判断 244"/>
        <xdr:cNvSpPr/>
      </xdr:nvSpPr>
      <xdr:spPr>
        <a:xfrm>
          <a:off x="2857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165571</xdr:rowOff>
    </xdr:from>
    <xdr:ext cx="534377" cy="259045"/>
    <xdr:sp macro="" textlink="">
      <xdr:nvSpPr>
        <xdr:cNvPr id="246" name="テキスト ボックス 245"/>
        <xdr:cNvSpPr txBox="1"/>
      </xdr:nvSpPr>
      <xdr:spPr>
        <a:xfrm>
          <a:off x="2641111" y="1696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129947</xdr:rowOff>
    </xdr:from>
    <xdr:to>
      <xdr:col>10</xdr:col>
      <xdr:colOff>114300</xdr:colOff>
      <xdr:row>98</xdr:row>
      <xdr:rowOff>29994</xdr:rowOff>
    </xdr:to>
    <xdr:cxnSp macro="">
      <xdr:nvCxnSpPr>
        <xdr:cNvPr id="247" name="直線コネクタ 246"/>
        <xdr:cNvCxnSpPr/>
      </xdr:nvCxnSpPr>
      <xdr:spPr>
        <a:xfrm>
          <a:off x="1130300" y="16760597"/>
          <a:ext cx="889000" cy="71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72692</xdr:rowOff>
    </xdr:from>
    <xdr:to>
      <xdr:col>10</xdr:col>
      <xdr:colOff>165100</xdr:colOff>
      <xdr:row>99</xdr:row>
      <xdr:rowOff>2842</xdr:rowOff>
    </xdr:to>
    <xdr:sp macro="" textlink="">
      <xdr:nvSpPr>
        <xdr:cNvPr id="248" name="フローチャート: 判断 247"/>
        <xdr:cNvSpPr/>
      </xdr:nvSpPr>
      <xdr:spPr>
        <a:xfrm>
          <a:off x="1968500" y="1687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165419</xdr:rowOff>
    </xdr:from>
    <xdr:ext cx="534377" cy="259045"/>
    <xdr:sp macro="" textlink="">
      <xdr:nvSpPr>
        <xdr:cNvPr id="249" name="テキスト ボックス 248"/>
        <xdr:cNvSpPr txBox="1"/>
      </xdr:nvSpPr>
      <xdr:spPr>
        <a:xfrm>
          <a:off x="1752111" y="1696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129373</xdr:rowOff>
    </xdr:from>
    <xdr:to>
      <xdr:col>6</xdr:col>
      <xdr:colOff>38100</xdr:colOff>
      <xdr:row>99</xdr:row>
      <xdr:rowOff>59523</xdr:rowOff>
    </xdr:to>
    <xdr:sp macro="" textlink="">
      <xdr:nvSpPr>
        <xdr:cNvPr id="250" name="フローチャート: 判断 249"/>
        <xdr:cNvSpPr/>
      </xdr:nvSpPr>
      <xdr:spPr>
        <a:xfrm>
          <a:off x="1079500" y="1693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50650</xdr:rowOff>
    </xdr:from>
    <xdr:ext cx="534377" cy="259045"/>
    <xdr:sp macro="" textlink="">
      <xdr:nvSpPr>
        <xdr:cNvPr id="251" name="テキスト ボックス 250"/>
        <xdr:cNvSpPr txBox="1"/>
      </xdr:nvSpPr>
      <xdr:spPr>
        <a:xfrm>
          <a:off x="863111" y="1702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87899</xdr:rowOff>
    </xdr:from>
    <xdr:to>
      <xdr:col>24</xdr:col>
      <xdr:colOff>114300</xdr:colOff>
      <xdr:row>99</xdr:row>
      <xdr:rowOff>18049</xdr:rowOff>
    </xdr:to>
    <xdr:sp macro="" textlink="">
      <xdr:nvSpPr>
        <xdr:cNvPr id="257" name="楕円 256"/>
        <xdr:cNvSpPr/>
      </xdr:nvSpPr>
      <xdr:spPr>
        <a:xfrm>
          <a:off x="4584700" y="1688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66326</xdr:rowOff>
    </xdr:from>
    <xdr:ext cx="534377" cy="259045"/>
    <xdr:sp macro="" textlink="">
      <xdr:nvSpPr>
        <xdr:cNvPr id="258" name="衛生費該当値テキスト"/>
        <xdr:cNvSpPr txBox="1"/>
      </xdr:nvSpPr>
      <xdr:spPr>
        <a:xfrm>
          <a:off x="4686300" y="1686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149239</xdr:rowOff>
    </xdr:from>
    <xdr:to>
      <xdr:col>20</xdr:col>
      <xdr:colOff>38100</xdr:colOff>
      <xdr:row>98</xdr:row>
      <xdr:rowOff>79389</xdr:rowOff>
    </xdr:to>
    <xdr:sp macro="" textlink="">
      <xdr:nvSpPr>
        <xdr:cNvPr id="259" name="楕円 258"/>
        <xdr:cNvSpPr/>
      </xdr:nvSpPr>
      <xdr:spPr>
        <a:xfrm>
          <a:off x="3746500" y="1677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95916</xdr:rowOff>
    </xdr:from>
    <xdr:ext cx="534377" cy="259045"/>
    <xdr:sp macro="" textlink="">
      <xdr:nvSpPr>
        <xdr:cNvPr id="260" name="テキスト ボックス 259"/>
        <xdr:cNvSpPr txBox="1"/>
      </xdr:nvSpPr>
      <xdr:spPr>
        <a:xfrm>
          <a:off x="3530111" y="1655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159919</xdr:rowOff>
    </xdr:from>
    <xdr:to>
      <xdr:col>15</xdr:col>
      <xdr:colOff>101600</xdr:colOff>
      <xdr:row>97</xdr:row>
      <xdr:rowOff>90069</xdr:rowOff>
    </xdr:to>
    <xdr:sp macro="" textlink="">
      <xdr:nvSpPr>
        <xdr:cNvPr id="261" name="楕円 260"/>
        <xdr:cNvSpPr/>
      </xdr:nvSpPr>
      <xdr:spPr>
        <a:xfrm>
          <a:off x="2857500" y="1661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106596</xdr:rowOff>
    </xdr:from>
    <xdr:ext cx="534377" cy="259045"/>
    <xdr:sp macro="" textlink="">
      <xdr:nvSpPr>
        <xdr:cNvPr id="262" name="テキスト ボックス 261"/>
        <xdr:cNvSpPr txBox="1"/>
      </xdr:nvSpPr>
      <xdr:spPr>
        <a:xfrm>
          <a:off x="2641111" y="1639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150644</xdr:rowOff>
    </xdr:from>
    <xdr:to>
      <xdr:col>10</xdr:col>
      <xdr:colOff>165100</xdr:colOff>
      <xdr:row>98</xdr:row>
      <xdr:rowOff>80794</xdr:rowOff>
    </xdr:to>
    <xdr:sp macro="" textlink="">
      <xdr:nvSpPr>
        <xdr:cNvPr id="263" name="楕円 262"/>
        <xdr:cNvSpPr/>
      </xdr:nvSpPr>
      <xdr:spPr>
        <a:xfrm>
          <a:off x="1968500" y="1678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97321</xdr:rowOff>
    </xdr:from>
    <xdr:ext cx="534377" cy="259045"/>
    <xdr:sp macro="" textlink="">
      <xdr:nvSpPr>
        <xdr:cNvPr id="264" name="テキスト ボックス 263"/>
        <xdr:cNvSpPr txBox="1"/>
      </xdr:nvSpPr>
      <xdr:spPr>
        <a:xfrm>
          <a:off x="1752111" y="1655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79147</xdr:rowOff>
    </xdr:from>
    <xdr:to>
      <xdr:col>6</xdr:col>
      <xdr:colOff>38100</xdr:colOff>
      <xdr:row>98</xdr:row>
      <xdr:rowOff>9297</xdr:rowOff>
    </xdr:to>
    <xdr:sp macro="" textlink="">
      <xdr:nvSpPr>
        <xdr:cNvPr id="265" name="楕円 264"/>
        <xdr:cNvSpPr/>
      </xdr:nvSpPr>
      <xdr:spPr>
        <a:xfrm>
          <a:off x="1079500" y="1670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25824</xdr:rowOff>
    </xdr:from>
    <xdr:ext cx="534377" cy="259045"/>
    <xdr:sp macro="" textlink="">
      <xdr:nvSpPr>
        <xdr:cNvPr id="266" name="テキスト ボックス 265"/>
        <xdr:cNvSpPr txBox="1"/>
      </xdr:nvSpPr>
      <xdr:spPr>
        <a:xfrm>
          <a:off x="863111" y="1648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0" name="テキスト ボックス 279"/>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2" name="テキスト ボックス 281"/>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4" name="テキスト ボックス 283"/>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6" name="テキスト ボックス 285"/>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8" name="テキスト ボックス 287"/>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92" name="直線コネクタ 291"/>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3"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4" name="直線コネクタ 293"/>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5" name="労働費最大値テキスト"/>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6" name="直線コネクタ 295"/>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39769</xdr:rowOff>
    </xdr:from>
    <xdr:to>
      <xdr:col>55</xdr:col>
      <xdr:colOff>0</xdr:colOff>
      <xdr:row>39</xdr:row>
      <xdr:rowOff>40096</xdr:rowOff>
    </xdr:to>
    <xdr:cxnSp macro="">
      <xdr:nvCxnSpPr>
        <xdr:cNvPr id="297" name="直線コネクタ 296"/>
        <xdr:cNvCxnSpPr/>
      </xdr:nvCxnSpPr>
      <xdr:spPr>
        <a:xfrm flipV="1">
          <a:off x="9639300" y="6726319"/>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52667</xdr:rowOff>
    </xdr:from>
    <xdr:ext cx="378565" cy="259045"/>
    <xdr:sp macro="" textlink="">
      <xdr:nvSpPr>
        <xdr:cNvPr id="298" name="労働費平均値テキスト"/>
        <xdr:cNvSpPr txBox="1"/>
      </xdr:nvSpPr>
      <xdr:spPr>
        <a:xfrm>
          <a:off x="10528300" y="6396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299" name="フローチャート: 判断 298"/>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40096</xdr:rowOff>
    </xdr:from>
    <xdr:to>
      <xdr:col>50</xdr:col>
      <xdr:colOff>114300</xdr:colOff>
      <xdr:row>39</xdr:row>
      <xdr:rowOff>40422</xdr:rowOff>
    </xdr:to>
    <xdr:cxnSp macro="">
      <xdr:nvCxnSpPr>
        <xdr:cNvPr id="300" name="直線コネクタ 299"/>
        <xdr:cNvCxnSpPr/>
      </xdr:nvCxnSpPr>
      <xdr:spPr>
        <a:xfrm flipV="1">
          <a:off x="8750300" y="6726646"/>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301" name="フローチャート: 判断 300"/>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150857</xdr:rowOff>
    </xdr:from>
    <xdr:ext cx="378565" cy="259045"/>
    <xdr:sp macro="" textlink="">
      <xdr:nvSpPr>
        <xdr:cNvPr id="302" name="テキスト ボックス 301"/>
        <xdr:cNvSpPr txBox="1"/>
      </xdr:nvSpPr>
      <xdr:spPr>
        <a:xfrm>
          <a:off x="9450017" y="6323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40422</xdr:rowOff>
    </xdr:from>
    <xdr:to>
      <xdr:col>45</xdr:col>
      <xdr:colOff>177800</xdr:colOff>
      <xdr:row>39</xdr:row>
      <xdr:rowOff>40749</xdr:rowOff>
    </xdr:to>
    <xdr:cxnSp macro="">
      <xdr:nvCxnSpPr>
        <xdr:cNvPr id="303" name="直線コネクタ 302"/>
        <xdr:cNvCxnSpPr/>
      </xdr:nvCxnSpPr>
      <xdr:spPr>
        <a:xfrm flipV="1">
          <a:off x="7861300" y="6726972"/>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4" name="フローチャート: 判断 303"/>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144978</xdr:rowOff>
    </xdr:from>
    <xdr:ext cx="378565" cy="259045"/>
    <xdr:sp macro="" textlink="">
      <xdr:nvSpPr>
        <xdr:cNvPr id="305" name="テキスト ボックス 304"/>
        <xdr:cNvSpPr txBox="1"/>
      </xdr:nvSpPr>
      <xdr:spPr>
        <a:xfrm>
          <a:off x="8561017" y="6317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40749</xdr:rowOff>
    </xdr:from>
    <xdr:to>
      <xdr:col>41</xdr:col>
      <xdr:colOff>50800</xdr:colOff>
      <xdr:row>39</xdr:row>
      <xdr:rowOff>41076</xdr:rowOff>
    </xdr:to>
    <xdr:cxnSp macro="">
      <xdr:nvCxnSpPr>
        <xdr:cNvPr id="306" name="直線コネクタ 305"/>
        <xdr:cNvCxnSpPr/>
      </xdr:nvCxnSpPr>
      <xdr:spPr>
        <a:xfrm flipV="1">
          <a:off x="6972300" y="6727299"/>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158786</xdr:rowOff>
    </xdr:from>
    <xdr:to>
      <xdr:col>41</xdr:col>
      <xdr:colOff>101600</xdr:colOff>
      <xdr:row>37</xdr:row>
      <xdr:rowOff>88936</xdr:rowOff>
    </xdr:to>
    <xdr:sp macro="" textlink="">
      <xdr:nvSpPr>
        <xdr:cNvPr id="307" name="フローチャート: 判断 306"/>
        <xdr:cNvSpPr/>
      </xdr:nvSpPr>
      <xdr:spPr>
        <a:xfrm>
          <a:off x="7810500" y="633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105463</xdr:rowOff>
    </xdr:from>
    <xdr:ext cx="469744" cy="259045"/>
    <xdr:sp macro="" textlink="">
      <xdr:nvSpPr>
        <xdr:cNvPr id="308" name="テキスト ボックス 307"/>
        <xdr:cNvSpPr txBox="1"/>
      </xdr:nvSpPr>
      <xdr:spPr>
        <a:xfrm>
          <a:off x="7626428" y="6106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116985</xdr:rowOff>
    </xdr:from>
    <xdr:to>
      <xdr:col>36</xdr:col>
      <xdr:colOff>165100</xdr:colOff>
      <xdr:row>37</xdr:row>
      <xdr:rowOff>47135</xdr:rowOff>
    </xdr:to>
    <xdr:sp macro="" textlink="">
      <xdr:nvSpPr>
        <xdr:cNvPr id="309" name="フローチャート: 判断 308"/>
        <xdr:cNvSpPr/>
      </xdr:nvSpPr>
      <xdr:spPr>
        <a:xfrm>
          <a:off x="6921500" y="628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63662</xdr:rowOff>
    </xdr:from>
    <xdr:ext cx="469744" cy="259045"/>
    <xdr:sp macro="" textlink="">
      <xdr:nvSpPr>
        <xdr:cNvPr id="310" name="テキスト ボックス 309"/>
        <xdr:cNvSpPr txBox="1"/>
      </xdr:nvSpPr>
      <xdr:spPr>
        <a:xfrm>
          <a:off x="6737428" y="606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160419</xdr:rowOff>
    </xdr:from>
    <xdr:to>
      <xdr:col>55</xdr:col>
      <xdr:colOff>50800</xdr:colOff>
      <xdr:row>39</xdr:row>
      <xdr:rowOff>90569</xdr:rowOff>
    </xdr:to>
    <xdr:sp macro="" textlink="">
      <xdr:nvSpPr>
        <xdr:cNvPr id="316" name="楕円 315"/>
        <xdr:cNvSpPr/>
      </xdr:nvSpPr>
      <xdr:spPr>
        <a:xfrm>
          <a:off x="10426700" y="667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75346</xdr:rowOff>
    </xdr:from>
    <xdr:ext cx="378565" cy="259045"/>
    <xdr:sp macro="" textlink="">
      <xdr:nvSpPr>
        <xdr:cNvPr id="317" name="労働費該当値テキスト"/>
        <xdr:cNvSpPr txBox="1"/>
      </xdr:nvSpPr>
      <xdr:spPr>
        <a:xfrm>
          <a:off x="10528300" y="6590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160746</xdr:rowOff>
    </xdr:from>
    <xdr:to>
      <xdr:col>50</xdr:col>
      <xdr:colOff>165100</xdr:colOff>
      <xdr:row>39</xdr:row>
      <xdr:rowOff>90896</xdr:rowOff>
    </xdr:to>
    <xdr:sp macro="" textlink="">
      <xdr:nvSpPr>
        <xdr:cNvPr id="318" name="楕円 317"/>
        <xdr:cNvSpPr/>
      </xdr:nvSpPr>
      <xdr:spPr>
        <a:xfrm>
          <a:off x="9588500" y="667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82023</xdr:rowOff>
    </xdr:from>
    <xdr:ext cx="378565" cy="259045"/>
    <xdr:sp macro="" textlink="">
      <xdr:nvSpPr>
        <xdr:cNvPr id="319" name="テキスト ボックス 318"/>
        <xdr:cNvSpPr txBox="1"/>
      </xdr:nvSpPr>
      <xdr:spPr>
        <a:xfrm>
          <a:off x="9450017" y="6768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161072</xdr:rowOff>
    </xdr:from>
    <xdr:to>
      <xdr:col>46</xdr:col>
      <xdr:colOff>38100</xdr:colOff>
      <xdr:row>39</xdr:row>
      <xdr:rowOff>91222</xdr:rowOff>
    </xdr:to>
    <xdr:sp macro="" textlink="">
      <xdr:nvSpPr>
        <xdr:cNvPr id="320" name="楕円 319"/>
        <xdr:cNvSpPr/>
      </xdr:nvSpPr>
      <xdr:spPr>
        <a:xfrm>
          <a:off x="8699500" y="667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82349</xdr:rowOff>
    </xdr:from>
    <xdr:ext cx="378565" cy="259045"/>
    <xdr:sp macro="" textlink="">
      <xdr:nvSpPr>
        <xdr:cNvPr id="321" name="テキスト ボックス 320"/>
        <xdr:cNvSpPr txBox="1"/>
      </xdr:nvSpPr>
      <xdr:spPr>
        <a:xfrm>
          <a:off x="8561017" y="6768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161399</xdr:rowOff>
    </xdr:from>
    <xdr:to>
      <xdr:col>41</xdr:col>
      <xdr:colOff>101600</xdr:colOff>
      <xdr:row>39</xdr:row>
      <xdr:rowOff>91549</xdr:rowOff>
    </xdr:to>
    <xdr:sp macro="" textlink="">
      <xdr:nvSpPr>
        <xdr:cNvPr id="322" name="楕円 321"/>
        <xdr:cNvSpPr/>
      </xdr:nvSpPr>
      <xdr:spPr>
        <a:xfrm>
          <a:off x="7810500" y="667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82676</xdr:rowOff>
    </xdr:from>
    <xdr:ext cx="378565" cy="259045"/>
    <xdr:sp macro="" textlink="">
      <xdr:nvSpPr>
        <xdr:cNvPr id="323" name="テキスト ボックス 322"/>
        <xdr:cNvSpPr txBox="1"/>
      </xdr:nvSpPr>
      <xdr:spPr>
        <a:xfrm>
          <a:off x="7672017" y="6769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161726</xdr:rowOff>
    </xdr:from>
    <xdr:to>
      <xdr:col>36</xdr:col>
      <xdr:colOff>165100</xdr:colOff>
      <xdr:row>39</xdr:row>
      <xdr:rowOff>91876</xdr:rowOff>
    </xdr:to>
    <xdr:sp macro="" textlink="">
      <xdr:nvSpPr>
        <xdr:cNvPr id="324" name="楕円 323"/>
        <xdr:cNvSpPr/>
      </xdr:nvSpPr>
      <xdr:spPr>
        <a:xfrm>
          <a:off x="6921500" y="667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83003</xdr:rowOff>
    </xdr:from>
    <xdr:ext cx="378565" cy="259045"/>
    <xdr:sp macro="" textlink="">
      <xdr:nvSpPr>
        <xdr:cNvPr id="325" name="テキスト ボックス 324"/>
        <xdr:cNvSpPr txBox="1"/>
      </xdr:nvSpPr>
      <xdr:spPr>
        <a:xfrm>
          <a:off x="6783017" y="6769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5" name="テキスト ボックス 344"/>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9" name="直線コネクタ 348"/>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50" name="農林水産業費最小値テキスト"/>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51" name="直線コネクタ 350"/>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52" name="農林水産業費最大値テキスト"/>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53" name="直線コネクタ 352"/>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71386</xdr:rowOff>
    </xdr:from>
    <xdr:to>
      <xdr:col>55</xdr:col>
      <xdr:colOff>0</xdr:colOff>
      <xdr:row>57</xdr:row>
      <xdr:rowOff>83426</xdr:rowOff>
    </xdr:to>
    <xdr:cxnSp macro="">
      <xdr:nvCxnSpPr>
        <xdr:cNvPr id="354" name="直線コネクタ 353"/>
        <xdr:cNvCxnSpPr/>
      </xdr:nvCxnSpPr>
      <xdr:spPr>
        <a:xfrm flipV="1">
          <a:off x="9639300" y="9844036"/>
          <a:ext cx="838200" cy="1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74680</xdr:rowOff>
    </xdr:from>
    <xdr:ext cx="469744" cy="259045"/>
    <xdr:sp macro="" textlink="">
      <xdr:nvSpPr>
        <xdr:cNvPr id="355" name="農林水産業費平均値テキスト"/>
        <xdr:cNvSpPr txBox="1"/>
      </xdr:nvSpPr>
      <xdr:spPr>
        <a:xfrm>
          <a:off x="10528300" y="9847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6" name="フローチャート: 判断 355"/>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83426</xdr:rowOff>
    </xdr:from>
    <xdr:to>
      <xdr:col>50</xdr:col>
      <xdr:colOff>114300</xdr:colOff>
      <xdr:row>57</xdr:row>
      <xdr:rowOff>86703</xdr:rowOff>
    </xdr:to>
    <xdr:cxnSp macro="">
      <xdr:nvCxnSpPr>
        <xdr:cNvPr id="357" name="直線コネクタ 356"/>
        <xdr:cNvCxnSpPr/>
      </xdr:nvCxnSpPr>
      <xdr:spPr>
        <a:xfrm flipV="1">
          <a:off x="8750300" y="9856076"/>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8" name="フローチャート: 判断 357"/>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19664</xdr:rowOff>
    </xdr:from>
    <xdr:ext cx="469744" cy="259045"/>
    <xdr:sp macro="" textlink="">
      <xdr:nvSpPr>
        <xdr:cNvPr id="359" name="テキスト ボックス 358"/>
        <xdr:cNvSpPr txBox="1"/>
      </xdr:nvSpPr>
      <xdr:spPr>
        <a:xfrm>
          <a:off x="9404428" y="996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82779</xdr:rowOff>
    </xdr:from>
    <xdr:to>
      <xdr:col>45</xdr:col>
      <xdr:colOff>177800</xdr:colOff>
      <xdr:row>57</xdr:row>
      <xdr:rowOff>86703</xdr:rowOff>
    </xdr:to>
    <xdr:cxnSp macro="">
      <xdr:nvCxnSpPr>
        <xdr:cNvPr id="360" name="直線コネクタ 359"/>
        <xdr:cNvCxnSpPr/>
      </xdr:nvCxnSpPr>
      <xdr:spPr>
        <a:xfrm>
          <a:off x="7861300" y="9855429"/>
          <a:ext cx="889000" cy="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61" name="フローチャート: 判断 360"/>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11930</xdr:rowOff>
    </xdr:from>
    <xdr:ext cx="469744" cy="259045"/>
    <xdr:sp macro="" textlink="">
      <xdr:nvSpPr>
        <xdr:cNvPr id="362" name="テキスト ボックス 361"/>
        <xdr:cNvSpPr txBox="1"/>
      </xdr:nvSpPr>
      <xdr:spPr>
        <a:xfrm>
          <a:off x="8515428" y="995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82779</xdr:rowOff>
    </xdr:from>
    <xdr:to>
      <xdr:col>41</xdr:col>
      <xdr:colOff>50800</xdr:colOff>
      <xdr:row>57</xdr:row>
      <xdr:rowOff>135090</xdr:rowOff>
    </xdr:to>
    <xdr:cxnSp macro="">
      <xdr:nvCxnSpPr>
        <xdr:cNvPr id="363" name="直線コネクタ 362"/>
        <xdr:cNvCxnSpPr/>
      </xdr:nvCxnSpPr>
      <xdr:spPr>
        <a:xfrm flipV="1">
          <a:off x="6972300" y="9855429"/>
          <a:ext cx="889000" cy="5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23520</xdr:rowOff>
    </xdr:from>
    <xdr:to>
      <xdr:col>41</xdr:col>
      <xdr:colOff>101600</xdr:colOff>
      <xdr:row>56</xdr:row>
      <xdr:rowOff>125120</xdr:rowOff>
    </xdr:to>
    <xdr:sp macro="" textlink="">
      <xdr:nvSpPr>
        <xdr:cNvPr id="364" name="フローチャート: 判断 363"/>
        <xdr:cNvSpPr/>
      </xdr:nvSpPr>
      <xdr:spPr>
        <a:xfrm>
          <a:off x="7810500" y="962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141647</xdr:rowOff>
    </xdr:from>
    <xdr:ext cx="534377" cy="259045"/>
    <xdr:sp macro="" textlink="">
      <xdr:nvSpPr>
        <xdr:cNvPr id="365" name="テキスト ボックス 364"/>
        <xdr:cNvSpPr txBox="1"/>
      </xdr:nvSpPr>
      <xdr:spPr>
        <a:xfrm>
          <a:off x="7594111" y="939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162738</xdr:rowOff>
    </xdr:from>
    <xdr:to>
      <xdr:col>36</xdr:col>
      <xdr:colOff>165100</xdr:colOff>
      <xdr:row>56</xdr:row>
      <xdr:rowOff>92888</xdr:rowOff>
    </xdr:to>
    <xdr:sp macro="" textlink="">
      <xdr:nvSpPr>
        <xdr:cNvPr id="366" name="フローチャート: 判断 365"/>
        <xdr:cNvSpPr/>
      </xdr:nvSpPr>
      <xdr:spPr>
        <a:xfrm>
          <a:off x="6921500" y="9592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109415</xdr:rowOff>
    </xdr:from>
    <xdr:ext cx="534377" cy="259045"/>
    <xdr:sp macro="" textlink="">
      <xdr:nvSpPr>
        <xdr:cNvPr id="367" name="テキスト ボックス 366"/>
        <xdr:cNvSpPr txBox="1"/>
      </xdr:nvSpPr>
      <xdr:spPr>
        <a:xfrm>
          <a:off x="6705111" y="936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20586</xdr:rowOff>
    </xdr:from>
    <xdr:to>
      <xdr:col>55</xdr:col>
      <xdr:colOff>50800</xdr:colOff>
      <xdr:row>57</xdr:row>
      <xdr:rowOff>122186</xdr:rowOff>
    </xdr:to>
    <xdr:sp macro="" textlink="">
      <xdr:nvSpPr>
        <xdr:cNvPr id="373" name="楕円 372"/>
        <xdr:cNvSpPr/>
      </xdr:nvSpPr>
      <xdr:spPr>
        <a:xfrm>
          <a:off x="10426700" y="979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43463</xdr:rowOff>
    </xdr:from>
    <xdr:ext cx="469744" cy="259045"/>
    <xdr:sp macro="" textlink="">
      <xdr:nvSpPr>
        <xdr:cNvPr id="374" name="農林水産業費該当値テキスト"/>
        <xdr:cNvSpPr txBox="1"/>
      </xdr:nvSpPr>
      <xdr:spPr>
        <a:xfrm>
          <a:off x="10528300" y="964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32626</xdr:rowOff>
    </xdr:from>
    <xdr:to>
      <xdr:col>50</xdr:col>
      <xdr:colOff>165100</xdr:colOff>
      <xdr:row>57</xdr:row>
      <xdr:rowOff>134226</xdr:rowOff>
    </xdr:to>
    <xdr:sp macro="" textlink="">
      <xdr:nvSpPr>
        <xdr:cNvPr id="375" name="楕円 374"/>
        <xdr:cNvSpPr/>
      </xdr:nvSpPr>
      <xdr:spPr>
        <a:xfrm>
          <a:off x="9588500" y="980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150753</xdr:rowOff>
    </xdr:from>
    <xdr:ext cx="469744" cy="259045"/>
    <xdr:sp macro="" textlink="">
      <xdr:nvSpPr>
        <xdr:cNvPr id="376" name="テキスト ボックス 375"/>
        <xdr:cNvSpPr txBox="1"/>
      </xdr:nvSpPr>
      <xdr:spPr>
        <a:xfrm>
          <a:off x="9404428" y="9580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35903</xdr:rowOff>
    </xdr:from>
    <xdr:to>
      <xdr:col>46</xdr:col>
      <xdr:colOff>38100</xdr:colOff>
      <xdr:row>57</xdr:row>
      <xdr:rowOff>137503</xdr:rowOff>
    </xdr:to>
    <xdr:sp macro="" textlink="">
      <xdr:nvSpPr>
        <xdr:cNvPr id="377" name="楕円 376"/>
        <xdr:cNvSpPr/>
      </xdr:nvSpPr>
      <xdr:spPr>
        <a:xfrm>
          <a:off x="8699500" y="980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154030</xdr:rowOff>
    </xdr:from>
    <xdr:ext cx="469744" cy="259045"/>
    <xdr:sp macro="" textlink="">
      <xdr:nvSpPr>
        <xdr:cNvPr id="378" name="テキスト ボックス 377"/>
        <xdr:cNvSpPr txBox="1"/>
      </xdr:nvSpPr>
      <xdr:spPr>
        <a:xfrm>
          <a:off x="8515428" y="958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31979</xdr:rowOff>
    </xdr:from>
    <xdr:to>
      <xdr:col>41</xdr:col>
      <xdr:colOff>101600</xdr:colOff>
      <xdr:row>57</xdr:row>
      <xdr:rowOff>133579</xdr:rowOff>
    </xdr:to>
    <xdr:sp macro="" textlink="">
      <xdr:nvSpPr>
        <xdr:cNvPr id="379" name="楕円 378"/>
        <xdr:cNvSpPr/>
      </xdr:nvSpPr>
      <xdr:spPr>
        <a:xfrm>
          <a:off x="7810500" y="980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124706</xdr:rowOff>
    </xdr:from>
    <xdr:ext cx="469744" cy="259045"/>
    <xdr:sp macro="" textlink="">
      <xdr:nvSpPr>
        <xdr:cNvPr id="380" name="テキスト ボックス 379"/>
        <xdr:cNvSpPr txBox="1"/>
      </xdr:nvSpPr>
      <xdr:spPr>
        <a:xfrm>
          <a:off x="7626428" y="9897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84290</xdr:rowOff>
    </xdr:from>
    <xdr:to>
      <xdr:col>36</xdr:col>
      <xdr:colOff>165100</xdr:colOff>
      <xdr:row>58</xdr:row>
      <xdr:rowOff>14440</xdr:rowOff>
    </xdr:to>
    <xdr:sp macro="" textlink="">
      <xdr:nvSpPr>
        <xdr:cNvPr id="381" name="楕円 380"/>
        <xdr:cNvSpPr/>
      </xdr:nvSpPr>
      <xdr:spPr>
        <a:xfrm>
          <a:off x="6921500" y="985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5567</xdr:rowOff>
    </xdr:from>
    <xdr:ext cx="469744" cy="259045"/>
    <xdr:sp macro="" textlink="">
      <xdr:nvSpPr>
        <xdr:cNvPr id="382" name="テキスト ボックス 381"/>
        <xdr:cNvSpPr txBox="1"/>
      </xdr:nvSpPr>
      <xdr:spPr>
        <a:xfrm>
          <a:off x="6737428" y="9949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4" name="テキスト ボックス 403"/>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8" name="直線コネクタ 407"/>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09" name="商工費最小値テキスト"/>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10" name="直線コネクタ 409"/>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11" name="商工費最大値テキスト"/>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12" name="直線コネクタ 411"/>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33596</xdr:rowOff>
    </xdr:from>
    <xdr:to>
      <xdr:col>55</xdr:col>
      <xdr:colOff>0</xdr:colOff>
      <xdr:row>78</xdr:row>
      <xdr:rowOff>6263</xdr:rowOff>
    </xdr:to>
    <xdr:cxnSp macro="">
      <xdr:nvCxnSpPr>
        <xdr:cNvPr id="413" name="直線コネクタ 412"/>
        <xdr:cNvCxnSpPr/>
      </xdr:nvCxnSpPr>
      <xdr:spPr>
        <a:xfrm>
          <a:off x="9639300" y="13235246"/>
          <a:ext cx="838200" cy="14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149725</xdr:rowOff>
    </xdr:from>
    <xdr:ext cx="469744" cy="259045"/>
    <xdr:sp macro="" textlink="">
      <xdr:nvSpPr>
        <xdr:cNvPr id="414" name="商工費平均値テキスト"/>
        <xdr:cNvSpPr txBox="1"/>
      </xdr:nvSpPr>
      <xdr:spPr>
        <a:xfrm>
          <a:off x="10528300" y="13179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5" name="フローチャート: 判断 414"/>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33596</xdr:rowOff>
    </xdr:from>
    <xdr:to>
      <xdr:col>50</xdr:col>
      <xdr:colOff>114300</xdr:colOff>
      <xdr:row>78</xdr:row>
      <xdr:rowOff>87612</xdr:rowOff>
    </xdr:to>
    <xdr:cxnSp macro="">
      <xdr:nvCxnSpPr>
        <xdr:cNvPr id="416" name="直線コネクタ 415"/>
        <xdr:cNvCxnSpPr/>
      </xdr:nvCxnSpPr>
      <xdr:spPr>
        <a:xfrm flipV="1">
          <a:off x="8750300" y="13235246"/>
          <a:ext cx="889000" cy="22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7" name="フローチャート: 判断 416"/>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158146</xdr:rowOff>
    </xdr:from>
    <xdr:ext cx="469744" cy="259045"/>
    <xdr:sp macro="" textlink="">
      <xdr:nvSpPr>
        <xdr:cNvPr id="418" name="テキスト ボックス 417"/>
        <xdr:cNvSpPr txBox="1"/>
      </xdr:nvSpPr>
      <xdr:spPr>
        <a:xfrm>
          <a:off x="9404428" y="13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171410</xdr:rowOff>
    </xdr:from>
    <xdr:to>
      <xdr:col>45</xdr:col>
      <xdr:colOff>177800</xdr:colOff>
      <xdr:row>78</xdr:row>
      <xdr:rowOff>87612</xdr:rowOff>
    </xdr:to>
    <xdr:cxnSp macro="">
      <xdr:nvCxnSpPr>
        <xdr:cNvPr id="419" name="直線コネクタ 418"/>
        <xdr:cNvCxnSpPr/>
      </xdr:nvCxnSpPr>
      <xdr:spPr>
        <a:xfrm>
          <a:off x="7861300" y="13373060"/>
          <a:ext cx="889000" cy="8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20" name="フローチャート: 判断 419"/>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13141</xdr:rowOff>
    </xdr:from>
    <xdr:ext cx="469744" cy="259045"/>
    <xdr:sp macro="" textlink="">
      <xdr:nvSpPr>
        <xdr:cNvPr id="421" name="テキスト ボックス 420"/>
        <xdr:cNvSpPr txBox="1"/>
      </xdr:nvSpPr>
      <xdr:spPr>
        <a:xfrm>
          <a:off x="8515428" y="1304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171410</xdr:rowOff>
    </xdr:from>
    <xdr:to>
      <xdr:col>41</xdr:col>
      <xdr:colOff>50800</xdr:colOff>
      <xdr:row>78</xdr:row>
      <xdr:rowOff>142932</xdr:rowOff>
    </xdr:to>
    <xdr:cxnSp macro="">
      <xdr:nvCxnSpPr>
        <xdr:cNvPr id="422" name="直線コネクタ 421"/>
        <xdr:cNvCxnSpPr/>
      </xdr:nvCxnSpPr>
      <xdr:spPr>
        <a:xfrm flipV="1">
          <a:off x="6972300" y="13373060"/>
          <a:ext cx="889000" cy="14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118585</xdr:rowOff>
    </xdr:from>
    <xdr:to>
      <xdr:col>41</xdr:col>
      <xdr:colOff>101600</xdr:colOff>
      <xdr:row>76</xdr:row>
      <xdr:rowOff>48735</xdr:rowOff>
    </xdr:to>
    <xdr:sp macro="" textlink="">
      <xdr:nvSpPr>
        <xdr:cNvPr id="423" name="フローチャート: 判断 422"/>
        <xdr:cNvSpPr/>
      </xdr:nvSpPr>
      <xdr:spPr>
        <a:xfrm>
          <a:off x="7810500" y="1297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65262</xdr:rowOff>
    </xdr:from>
    <xdr:ext cx="534377" cy="259045"/>
    <xdr:sp macro="" textlink="">
      <xdr:nvSpPr>
        <xdr:cNvPr id="424" name="テキスト ボックス 423"/>
        <xdr:cNvSpPr txBox="1"/>
      </xdr:nvSpPr>
      <xdr:spPr>
        <a:xfrm>
          <a:off x="7594111" y="1275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162967</xdr:rowOff>
    </xdr:from>
    <xdr:to>
      <xdr:col>36</xdr:col>
      <xdr:colOff>165100</xdr:colOff>
      <xdr:row>77</xdr:row>
      <xdr:rowOff>93117</xdr:rowOff>
    </xdr:to>
    <xdr:sp macro="" textlink="">
      <xdr:nvSpPr>
        <xdr:cNvPr id="425" name="フローチャート: 判断 424"/>
        <xdr:cNvSpPr/>
      </xdr:nvSpPr>
      <xdr:spPr>
        <a:xfrm>
          <a:off x="6921500" y="131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109643</xdr:rowOff>
    </xdr:from>
    <xdr:ext cx="534377" cy="259045"/>
    <xdr:sp macro="" textlink="">
      <xdr:nvSpPr>
        <xdr:cNvPr id="426" name="テキスト ボックス 425"/>
        <xdr:cNvSpPr txBox="1"/>
      </xdr:nvSpPr>
      <xdr:spPr>
        <a:xfrm>
          <a:off x="6705111" y="1296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126913</xdr:rowOff>
    </xdr:from>
    <xdr:to>
      <xdr:col>55</xdr:col>
      <xdr:colOff>50800</xdr:colOff>
      <xdr:row>78</xdr:row>
      <xdr:rowOff>57063</xdr:rowOff>
    </xdr:to>
    <xdr:sp macro="" textlink="">
      <xdr:nvSpPr>
        <xdr:cNvPr id="432" name="楕円 431"/>
        <xdr:cNvSpPr/>
      </xdr:nvSpPr>
      <xdr:spPr>
        <a:xfrm>
          <a:off x="10426700" y="1332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105340</xdr:rowOff>
    </xdr:from>
    <xdr:ext cx="469744" cy="259045"/>
    <xdr:sp macro="" textlink="">
      <xdr:nvSpPr>
        <xdr:cNvPr id="433" name="商工費該当値テキスト"/>
        <xdr:cNvSpPr txBox="1"/>
      </xdr:nvSpPr>
      <xdr:spPr>
        <a:xfrm>
          <a:off x="10528300" y="1330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154246</xdr:rowOff>
    </xdr:from>
    <xdr:to>
      <xdr:col>50</xdr:col>
      <xdr:colOff>165100</xdr:colOff>
      <xdr:row>77</xdr:row>
      <xdr:rowOff>84396</xdr:rowOff>
    </xdr:to>
    <xdr:sp macro="" textlink="">
      <xdr:nvSpPr>
        <xdr:cNvPr id="434" name="楕円 433"/>
        <xdr:cNvSpPr/>
      </xdr:nvSpPr>
      <xdr:spPr>
        <a:xfrm>
          <a:off x="9588500" y="1318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100924</xdr:rowOff>
    </xdr:from>
    <xdr:ext cx="534377" cy="259045"/>
    <xdr:sp macro="" textlink="">
      <xdr:nvSpPr>
        <xdr:cNvPr id="435" name="テキスト ボックス 434"/>
        <xdr:cNvSpPr txBox="1"/>
      </xdr:nvSpPr>
      <xdr:spPr>
        <a:xfrm>
          <a:off x="9372111" y="1295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36812</xdr:rowOff>
    </xdr:from>
    <xdr:to>
      <xdr:col>46</xdr:col>
      <xdr:colOff>38100</xdr:colOff>
      <xdr:row>78</xdr:row>
      <xdr:rowOff>138412</xdr:rowOff>
    </xdr:to>
    <xdr:sp macro="" textlink="">
      <xdr:nvSpPr>
        <xdr:cNvPr id="436" name="楕円 435"/>
        <xdr:cNvSpPr/>
      </xdr:nvSpPr>
      <xdr:spPr>
        <a:xfrm>
          <a:off x="8699500" y="1340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129539</xdr:rowOff>
    </xdr:from>
    <xdr:ext cx="469744" cy="259045"/>
    <xdr:sp macro="" textlink="">
      <xdr:nvSpPr>
        <xdr:cNvPr id="437" name="テキスト ボックス 436"/>
        <xdr:cNvSpPr txBox="1"/>
      </xdr:nvSpPr>
      <xdr:spPr>
        <a:xfrm>
          <a:off x="8515428" y="1350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120610</xdr:rowOff>
    </xdr:from>
    <xdr:to>
      <xdr:col>41</xdr:col>
      <xdr:colOff>101600</xdr:colOff>
      <xdr:row>78</xdr:row>
      <xdr:rowOff>50760</xdr:rowOff>
    </xdr:to>
    <xdr:sp macro="" textlink="">
      <xdr:nvSpPr>
        <xdr:cNvPr id="438" name="楕円 437"/>
        <xdr:cNvSpPr/>
      </xdr:nvSpPr>
      <xdr:spPr>
        <a:xfrm>
          <a:off x="7810500" y="1332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41887</xdr:rowOff>
    </xdr:from>
    <xdr:ext cx="469744" cy="259045"/>
    <xdr:sp macro="" textlink="">
      <xdr:nvSpPr>
        <xdr:cNvPr id="439" name="テキスト ボックス 438"/>
        <xdr:cNvSpPr txBox="1"/>
      </xdr:nvSpPr>
      <xdr:spPr>
        <a:xfrm>
          <a:off x="7626428" y="1341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92132</xdr:rowOff>
    </xdr:from>
    <xdr:to>
      <xdr:col>36</xdr:col>
      <xdr:colOff>165100</xdr:colOff>
      <xdr:row>79</xdr:row>
      <xdr:rowOff>22282</xdr:rowOff>
    </xdr:to>
    <xdr:sp macro="" textlink="">
      <xdr:nvSpPr>
        <xdr:cNvPr id="440" name="楕円 439"/>
        <xdr:cNvSpPr/>
      </xdr:nvSpPr>
      <xdr:spPr>
        <a:xfrm>
          <a:off x="6921500" y="1346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13409</xdr:rowOff>
    </xdr:from>
    <xdr:ext cx="469744" cy="259045"/>
    <xdr:sp macro="" textlink="">
      <xdr:nvSpPr>
        <xdr:cNvPr id="441" name="テキスト ボックス 440"/>
        <xdr:cNvSpPr txBox="1"/>
      </xdr:nvSpPr>
      <xdr:spPr>
        <a:xfrm>
          <a:off x="6737428" y="13557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2" name="テキスト ボックス 451"/>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3" name="直線コネクタ 45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4" name="テキスト ボックス 453"/>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5" name="直線コネクタ 45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6" name="テキスト ボックス 455"/>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7" name="直線コネクタ 45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8" name="テキスト ボックス 457"/>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9" name="直線コネクタ 45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0" name="テキスト ボックス 459"/>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4" name="直線コネクタ 463"/>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5" name="土木費最小値テキスト"/>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6" name="直線コネクタ 465"/>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7" name="土木費最大値テキスト"/>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8" name="直線コネクタ 467"/>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14884</xdr:rowOff>
    </xdr:from>
    <xdr:to>
      <xdr:col>55</xdr:col>
      <xdr:colOff>0</xdr:colOff>
      <xdr:row>93</xdr:row>
      <xdr:rowOff>112908</xdr:rowOff>
    </xdr:to>
    <xdr:cxnSp macro="">
      <xdr:nvCxnSpPr>
        <xdr:cNvPr id="469" name="直線コネクタ 468"/>
        <xdr:cNvCxnSpPr/>
      </xdr:nvCxnSpPr>
      <xdr:spPr>
        <a:xfrm flipV="1">
          <a:off x="9639300" y="15959734"/>
          <a:ext cx="838200" cy="9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107811</xdr:rowOff>
    </xdr:from>
    <xdr:ext cx="534377" cy="259045"/>
    <xdr:sp macro="" textlink="">
      <xdr:nvSpPr>
        <xdr:cNvPr id="470" name="土木費平均値テキスト"/>
        <xdr:cNvSpPr txBox="1"/>
      </xdr:nvSpPr>
      <xdr:spPr>
        <a:xfrm>
          <a:off x="10528300" y="16395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71" name="フローチャート: 判断 470"/>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18588</xdr:rowOff>
    </xdr:from>
    <xdr:to>
      <xdr:col>50</xdr:col>
      <xdr:colOff>114300</xdr:colOff>
      <xdr:row>93</xdr:row>
      <xdr:rowOff>112908</xdr:rowOff>
    </xdr:to>
    <xdr:cxnSp macro="">
      <xdr:nvCxnSpPr>
        <xdr:cNvPr id="472" name="直線コネクタ 471"/>
        <xdr:cNvCxnSpPr/>
      </xdr:nvCxnSpPr>
      <xdr:spPr>
        <a:xfrm>
          <a:off x="8750300" y="15963438"/>
          <a:ext cx="889000" cy="9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73" name="フローチャート: 判断 472"/>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47393</xdr:rowOff>
    </xdr:from>
    <xdr:ext cx="534377" cy="259045"/>
    <xdr:sp macro="" textlink="">
      <xdr:nvSpPr>
        <xdr:cNvPr id="474" name="テキスト ボックス 473"/>
        <xdr:cNvSpPr txBox="1"/>
      </xdr:nvSpPr>
      <xdr:spPr>
        <a:xfrm>
          <a:off x="9372111" y="1650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18588</xdr:rowOff>
    </xdr:from>
    <xdr:to>
      <xdr:col>45</xdr:col>
      <xdr:colOff>177800</xdr:colOff>
      <xdr:row>93</xdr:row>
      <xdr:rowOff>18588</xdr:rowOff>
    </xdr:to>
    <xdr:cxnSp macro="">
      <xdr:nvCxnSpPr>
        <xdr:cNvPr id="475" name="直線コネクタ 474"/>
        <xdr:cNvCxnSpPr/>
      </xdr:nvCxnSpPr>
      <xdr:spPr>
        <a:xfrm>
          <a:off x="7861300" y="159634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6" name="フローチャート: 判断 475"/>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58892</xdr:rowOff>
    </xdr:from>
    <xdr:ext cx="534377" cy="259045"/>
    <xdr:sp macro="" textlink="">
      <xdr:nvSpPr>
        <xdr:cNvPr id="477" name="テキスト ボックス 476"/>
        <xdr:cNvSpPr txBox="1"/>
      </xdr:nvSpPr>
      <xdr:spPr>
        <a:xfrm>
          <a:off x="8483111" y="1651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18588</xdr:rowOff>
    </xdr:from>
    <xdr:to>
      <xdr:col>41</xdr:col>
      <xdr:colOff>50800</xdr:colOff>
      <xdr:row>94</xdr:row>
      <xdr:rowOff>77955</xdr:rowOff>
    </xdr:to>
    <xdr:cxnSp macro="">
      <xdr:nvCxnSpPr>
        <xdr:cNvPr id="478" name="直線コネクタ 477"/>
        <xdr:cNvCxnSpPr/>
      </xdr:nvCxnSpPr>
      <xdr:spPr>
        <a:xfrm flipV="1">
          <a:off x="6972300" y="15963438"/>
          <a:ext cx="889000" cy="230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36207</xdr:rowOff>
    </xdr:from>
    <xdr:to>
      <xdr:col>41</xdr:col>
      <xdr:colOff>101600</xdr:colOff>
      <xdr:row>95</xdr:row>
      <xdr:rowOff>137807</xdr:rowOff>
    </xdr:to>
    <xdr:sp macro="" textlink="">
      <xdr:nvSpPr>
        <xdr:cNvPr id="479" name="フローチャート: 判断 478"/>
        <xdr:cNvSpPr/>
      </xdr:nvSpPr>
      <xdr:spPr>
        <a:xfrm>
          <a:off x="7810500" y="163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128934</xdr:rowOff>
    </xdr:from>
    <xdr:ext cx="534377" cy="259045"/>
    <xdr:sp macro="" textlink="">
      <xdr:nvSpPr>
        <xdr:cNvPr id="480" name="テキスト ボックス 479"/>
        <xdr:cNvSpPr txBox="1"/>
      </xdr:nvSpPr>
      <xdr:spPr>
        <a:xfrm>
          <a:off x="7594111" y="1641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54862</xdr:rowOff>
    </xdr:from>
    <xdr:to>
      <xdr:col>36</xdr:col>
      <xdr:colOff>165100</xdr:colOff>
      <xdr:row>95</xdr:row>
      <xdr:rowOff>156462</xdr:rowOff>
    </xdr:to>
    <xdr:sp macro="" textlink="">
      <xdr:nvSpPr>
        <xdr:cNvPr id="481" name="フローチャート: 判断 480"/>
        <xdr:cNvSpPr/>
      </xdr:nvSpPr>
      <xdr:spPr>
        <a:xfrm>
          <a:off x="6921500" y="16342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147589</xdr:rowOff>
    </xdr:from>
    <xdr:ext cx="534377" cy="259045"/>
    <xdr:sp macro="" textlink="">
      <xdr:nvSpPr>
        <xdr:cNvPr id="482" name="テキスト ボックス 481"/>
        <xdr:cNvSpPr txBox="1"/>
      </xdr:nvSpPr>
      <xdr:spPr>
        <a:xfrm>
          <a:off x="6705111" y="1643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135534</xdr:rowOff>
    </xdr:from>
    <xdr:to>
      <xdr:col>55</xdr:col>
      <xdr:colOff>50800</xdr:colOff>
      <xdr:row>93</xdr:row>
      <xdr:rowOff>65684</xdr:rowOff>
    </xdr:to>
    <xdr:sp macro="" textlink="">
      <xdr:nvSpPr>
        <xdr:cNvPr id="488" name="楕円 487"/>
        <xdr:cNvSpPr/>
      </xdr:nvSpPr>
      <xdr:spPr>
        <a:xfrm>
          <a:off x="10426700" y="1590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158411</xdr:rowOff>
    </xdr:from>
    <xdr:ext cx="534377" cy="259045"/>
    <xdr:sp macro="" textlink="">
      <xdr:nvSpPr>
        <xdr:cNvPr id="489" name="土木費該当値テキスト"/>
        <xdr:cNvSpPr txBox="1"/>
      </xdr:nvSpPr>
      <xdr:spPr>
        <a:xfrm>
          <a:off x="10528300" y="1576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62108</xdr:rowOff>
    </xdr:from>
    <xdr:to>
      <xdr:col>50</xdr:col>
      <xdr:colOff>165100</xdr:colOff>
      <xdr:row>93</xdr:row>
      <xdr:rowOff>163708</xdr:rowOff>
    </xdr:to>
    <xdr:sp macro="" textlink="">
      <xdr:nvSpPr>
        <xdr:cNvPr id="490" name="楕円 489"/>
        <xdr:cNvSpPr/>
      </xdr:nvSpPr>
      <xdr:spPr>
        <a:xfrm>
          <a:off x="9588500" y="1600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8785</xdr:rowOff>
    </xdr:from>
    <xdr:ext cx="534377" cy="259045"/>
    <xdr:sp macro="" textlink="">
      <xdr:nvSpPr>
        <xdr:cNvPr id="491" name="テキスト ボックス 490"/>
        <xdr:cNvSpPr txBox="1"/>
      </xdr:nvSpPr>
      <xdr:spPr>
        <a:xfrm>
          <a:off x="9372111" y="15782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139238</xdr:rowOff>
    </xdr:from>
    <xdr:to>
      <xdr:col>46</xdr:col>
      <xdr:colOff>38100</xdr:colOff>
      <xdr:row>93</xdr:row>
      <xdr:rowOff>69388</xdr:rowOff>
    </xdr:to>
    <xdr:sp macro="" textlink="">
      <xdr:nvSpPr>
        <xdr:cNvPr id="492" name="楕円 491"/>
        <xdr:cNvSpPr/>
      </xdr:nvSpPr>
      <xdr:spPr>
        <a:xfrm>
          <a:off x="8699500" y="1591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85915</xdr:rowOff>
    </xdr:from>
    <xdr:ext cx="534377" cy="259045"/>
    <xdr:sp macro="" textlink="">
      <xdr:nvSpPr>
        <xdr:cNvPr id="493" name="テキスト ボックス 492"/>
        <xdr:cNvSpPr txBox="1"/>
      </xdr:nvSpPr>
      <xdr:spPr>
        <a:xfrm>
          <a:off x="8483111" y="1568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139238</xdr:rowOff>
    </xdr:from>
    <xdr:to>
      <xdr:col>41</xdr:col>
      <xdr:colOff>101600</xdr:colOff>
      <xdr:row>93</xdr:row>
      <xdr:rowOff>69388</xdr:rowOff>
    </xdr:to>
    <xdr:sp macro="" textlink="">
      <xdr:nvSpPr>
        <xdr:cNvPr id="494" name="楕円 493"/>
        <xdr:cNvSpPr/>
      </xdr:nvSpPr>
      <xdr:spPr>
        <a:xfrm>
          <a:off x="7810500" y="1591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85915</xdr:rowOff>
    </xdr:from>
    <xdr:ext cx="534377" cy="259045"/>
    <xdr:sp macro="" textlink="">
      <xdr:nvSpPr>
        <xdr:cNvPr id="495" name="テキスト ボックス 494"/>
        <xdr:cNvSpPr txBox="1"/>
      </xdr:nvSpPr>
      <xdr:spPr>
        <a:xfrm>
          <a:off x="7594111" y="1568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27155</xdr:rowOff>
    </xdr:from>
    <xdr:to>
      <xdr:col>36</xdr:col>
      <xdr:colOff>165100</xdr:colOff>
      <xdr:row>94</xdr:row>
      <xdr:rowOff>128755</xdr:rowOff>
    </xdr:to>
    <xdr:sp macro="" textlink="">
      <xdr:nvSpPr>
        <xdr:cNvPr id="496" name="楕円 495"/>
        <xdr:cNvSpPr/>
      </xdr:nvSpPr>
      <xdr:spPr>
        <a:xfrm>
          <a:off x="6921500" y="1614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145282</xdr:rowOff>
    </xdr:from>
    <xdr:ext cx="534377" cy="259045"/>
    <xdr:sp macro="" textlink="">
      <xdr:nvSpPr>
        <xdr:cNvPr id="497" name="テキスト ボックス 496"/>
        <xdr:cNvSpPr txBox="1"/>
      </xdr:nvSpPr>
      <xdr:spPr>
        <a:xfrm>
          <a:off x="6705111" y="1591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22" name="直線コネクタ 521"/>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23" name="消防費最小値テキスト"/>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4" name="直線コネクタ 523"/>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5" name="消防費最大値テキスト"/>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6" name="直線コネクタ 525"/>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108115</xdr:rowOff>
    </xdr:from>
    <xdr:to>
      <xdr:col>85</xdr:col>
      <xdr:colOff>127000</xdr:colOff>
      <xdr:row>38</xdr:row>
      <xdr:rowOff>113030</xdr:rowOff>
    </xdr:to>
    <xdr:cxnSp macro="">
      <xdr:nvCxnSpPr>
        <xdr:cNvPr id="527" name="直線コネクタ 526"/>
        <xdr:cNvCxnSpPr/>
      </xdr:nvCxnSpPr>
      <xdr:spPr>
        <a:xfrm flipV="1">
          <a:off x="15481300" y="6623215"/>
          <a:ext cx="8382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132351</xdr:rowOff>
    </xdr:from>
    <xdr:ext cx="534377" cy="259045"/>
    <xdr:sp macro="" textlink="">
      <xdr:nvSpPr>
        <xdr:cNvPr id="528" name="消防費平均値テキスト"/>
        <xdr:cNvSpPr txBox="1"/>
      </xdr:nvSpPr>
      <xdr:spPr>
        <a:xfrm>
          <a:off x="16370300" y="6304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29" name="フローチャート: 判断 528"/>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113030</xdr:rowOff>
    </xdr:from>
    <xdr:to>
      <xdr:col>81</xdr:col>
      <xdr:colOff>50800</xdr:colOff>
      <xdr:row>38</xdr:row>
      <xdr:rowOff>141795</xdr:rowOff>
    </xdr:to>
    <xdr:cxnSp macro="">
      <xdr:nvCxnSpPr>
        <xdr:cNvPr id="530" name="直線コネクタ 529"/>
        <xdr:cNvCxnSpPr/>
      </xdr:nvCxnSpPr>
      <xdr:spPr>
        <a:xfrm flipV="1">
          <a:off x="14592300" y="6628130"/>
          <a:ext cx="889000" cy="2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31" name="フローチャート: 判断 530"/>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90555</xdr:rowOff>
    </xdr:from>
    <xdr:ext cx="534377" cy="259045"/>
    <xdr:sp macro="" textlink="">
      <xdr:nvSpPr>
        <xdr:cNvPr id="532" name="テキスト ボックス 531"/>
        <xdr:cNvSpPr txBox="1"/>
      </xdr:nvSpPr>
      <xdr:spPr>
        <a:xfrm>
          <a:off x="15214111" y="626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96990</xdr:rowOff>
    </xdr:from>
    <xdr:to>
      <xdr:col>76</xdr:col>
      <xdr:colOff>114300</xdr:colOff>
      <xdr:row>38</xdr:row>
      <xdr:rowOff>141795</xdr:rowOff>
    </xdr:to>
    <xdr:cxnSp macro="">
      <xdr:nvCxnSpPr>
        <xdr:cNvPr id="533" name="直線コネクタ 532"/>
        <xdr:cNvCxnSpPr/>
      </xdr:nvCxnSpPr>
      <xdr:spPr>
        <a:xfrm>
          <a:off x="13703300" y="6612090"/>
          <a:ext cx="889000" cy="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4" name="フローチャート: 判断 533"/>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97718</xdr:rowOff>
    </xdr:from>
    <xdr:ext cx="534377" cy="259045"/>
    <xdr:sp macro="" textlink="">
      <xdr:nvSpPr>
        <xdr:cNvPr id="535" name="テキスト ボックス 534"/>
        <xdr:cNvSpPr txBox="1"/>
      </xdr:nvSpPr>
      <xdr:spPr>
        <a:xfrm>
          <a:off x="14325111" y="626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96990</xdr:rowOff>
    </xdr:from>
    <xdr:to>
      <xdr:col>71</xdr:col>
      <xdr:colOff>177800</xdr:colOff>
      <xdr:row>38</xdr:row>
      <xdr:rowOff>129680</xdr:rowOff>
    </xdr:to>
    <xdr:cxnSp macro="">
      <xdr:nvCxnSpPr>
        <xdr:cNvPr id="536" name="直線コネクタ 535"/>
        <xdr:cNvCxnSpPr/>
      </xdr:nvCxnSpPr>
      <xdr:spPr>
        <a:xfrm flipV="1">
          <a:off x="12814300" y="6612090"/>
          <a:ext cx="889000" cy="3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71717</xdr:rowOff>
    </xdr:from>
    <xdr:to>
      <xdr:col>72</xdr:col>
      <xdr:colOff>38100</xdr:colOff>
      <xdr:row>38</xdr:row>
      <xdr:rowOff>1867</xdr:rowOff>
    </xdr:to>
    <xdr:sp macro="" textlink="">
      <xdr:nvSpPr>
        <xdr:cNvPr id="537" name="フローチャート: 判断 536"/>
        <xdr:cNvSpPr/>
      </xdr:nvSpPr>
      <xdr:spPr>
        <a:xfrm>
          <a:off x="13652500" y="641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18394</xdr:rowOff>
    </xdr:from>
    <xdr:ext cx="534377" cy="259045"/>
    <xdr:sp macro="" textlink="">
      <xdr:nvSpPr>
        <xdr:cNvPr id="538" name="テキスト ボックス 537"/>
        <xdr:cNvSpPr txBox="1"/>
      </xdr:nvSpPr>
      <xdr:spPr>
        <a:xfrm>
          <a:off x="13436111" y="619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81928</xdr:rowOff>
    </xdr:from>
    <xdr:to>
      <xdr:col>67</xdr:col>
      <xdr:colOff>101600</xdr:colOff>
      <xdr:row>38</xdr:row>
      <xdr:rowOff>12078</xdr:rowOff>
    </xdr:to>
    <xdr:sp macro="" textlink="">
      <xdr:nvSpPr>
        <xdr:cNvPr id="539" name="フローチャート: 判断 538"/>
        <xdr:cNvSpPr/>
      </xdr:nvSpPr>
      <xdr:spPr>
        <a:xfrm>
          <a:off x="12763500" y="642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28605</xdr:rowOff>
    </xdr:from>
    <xdr:ext cx="534377" cy="259045"/>
    <xdr:sp macro="" textlink="">
      <xdr:nvSpPr>
        <xdr:cNvPr id="540" name="テキスト ボックス 539"/>
        <xdr:cNvSpPr txBox="1"/>
      </xdr:nvSpPr>
      <xdr:spPr>
        <a:xfrm>
          <a:off x="12547111" y="620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57315</xdr:rowOff>
    </xdr:from>
    <xdr:to>
      <xdr:col>85</xdr:col>
      <xdr:colOff>177800</xdr:colOff>
      <xdr:row>38</xdr:row>
      <xdr:rowOff>158915</xdr:rowOff>
    </xdr:to>
    <xdr:sp macro="" textlink="">
      <xdr:nvSpPr>
        <xdr:cNvPr id="546" name="楕円 545"/>
        <xdr:cNvSpPr/>
      </xdr:nvSpPr>
      <xdr:spPr>
        <a:xfrm>
          <a:off x="16268700" y="657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35742</xdr:rowOff>
    </xdr:from>
    <xdr:ext cx="534377" cy="259045"/>
    <xdr:sp macro="" textlink="">
      <xdr:nvSpPr>
        <xdr:cNvPr id="547" name="消防費該当値テキスト"/>
        <xdr:cNvSpPr txBox="1"/>
      </xdr:nvSpPr>
      <xdr:spPr>
        <a:xfrm>
          <a:off x="16370300" y="6550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62230</xdr:rowOff>
    </xdr:from>
    <xdr:to>
      <xdr:col>81</xdr:col>
      <xdr:colOff>101600</xdr:colOff>
      <xdr:row>38</xdr:row>
      <xdr:rowOff>163830</xdr:rowOff>
    </xdr:to>
    <xdr:sp macro="" textlink="">
      <xdr:nvSpPr>
        <xdr:cNvPr id="548" name="楕円 547"/>
        <xdr:cNvSpPr/>
      </xdr:nvSpPr>
      <xdr:spPr>
        <a:xfrm>
          <a:off x="15430500" y="657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154957</xdr:rowOff>
    </xdr:from>
    <xdr:ext cx="534377" cy="259045"/>
    <xdr:sp macro="" textlink="">
      <xdr:nvSpPr>
        <xdr:cNvPr id="549" name="テキスト ボックス 548"/>
        <xdr:cNvSpPr txBox="1"/>
      </xdr:nvSpPr>
      <xdr:spPr>
        <a:xfrm>
          <a:off x="15214111" y="667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90995</xdr:rowOff>
    </xdr:from>
    <xdr:to>
      <xdr:col>76</xdr:col>
      <xdr:colOff>165100</xdr:colOff>
      <xdr:row>39</xdr:row>
      <xdr:rowOff>21145</xdr:rowOff>
    </xdr:to>
    <xdr:sp macro="" textlink="">
      <xdr:nvSpPr>
        <xdr:cNvPr id="550" name="楕円 549"/>
        <xdr:cNvSpPr/>
      </xdr:nvSpPr>
      <xdr:spPr>
        <a:xfrm>
          <a:off x="14541500" y="660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12272</xdr:rowOff>
    </xdr:from>
    <xdr:ext cx="534377" cy="259045"/>
    <xdr:sp macro="" textlink="">
      <xdr:nvSpPr>
        <xdr:cNvPr id="551" name="テキスト ボックス 550"/>
        <xdr:cNvSpPr txBox="1"/>
      </xdr:nvSpPr>
      <xdr:spPr>
        <a:xfrm>
          <a:off x="14325111" y="6698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46190</xdr:rowOff>
    </xdr:from>
    <xdr:to>
      <xdr:col>72</xdr:col>
      <xdr:colOff>38100</xdr:colOff>
      <xdr:row>38</xdr:row>
      <xdr:rowOff>147790</xdr:rowOff>
    </xdr:to>
    <xdr:sp macro="" textlink="">
      <xdr:nvSpPr>
        <xdr:cNvPr id="552" name="楕円 551"/>
        <xdr:cNvSpPr/>
      </xdr:nvSpPr>
      <xdr:spPr>
        <a:xfrm>
          <a:off x="13652500" y="656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138917</xdr:rowOff>
    </xdr:from>
    <xdr:ext cx="534377" cy="259045"/>
    <xdr:sp macro="" textlink="">
      <xdr:nvSpPr>
        <xdr:cNvPr id="553" name="テキスト ボックス 552"/>
        <xdr:cNvSpPr txBox="1"/>
      </xdr:nvSpPr>
      <xdr:spPr>
        <a:xfrm>
          <a:off x="13436111" y="665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78880</xdr:rowOff>
    </xdr:from>
    <xdr:to>
      <xdr:col>67</xdr:col>
      <xdr:colOff>101600</xdr:colOff>
      <xdr:row>39</xdr:row>
      <xdr:rowOff>9030</xdr:rowOff>
    </xdr:to>
    <xdr:sp macro="" textlink="">
      <xdr:nvSpPr>
        <xdr:cNvPr id="554" name="楕円 553"/>
        <xdr:cNvSpPr/>
      </xdr:nvSpPr>
      <xdr:spPr>
        <a:xfrm>
          <a:off x="12763500" y="65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157</xdr:rowOff>
    </xdr:from>
    <xdr:ext cx="534377" cy="259045"/>
    <xdr:sp macro="" textlink="">
      <xdr:nvSpPr>
        <xdr:cNvPr id="555" name="テキスト ボックス 554"/>
        <xdr:cNvSpPr txBox="1"/>
      </xdr:nvSpPr>
      <xdr:spPr>
        <a:xfrm>
          <a:off x="12547111" y="668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4" name="テキスト ボックス 573"/>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82" name="直線コネクタ 581"/>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83" name="教育費最小値テキスト"/>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4" name="直線コネクタ 583"/>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5" name="教育費最大値テキスト"/>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6" name="直線コネクタ 585"/>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121331</xdr:rowOff>
    </xdr:from>
    <xdr:to>
      <xdr:col>85</xdr:col>
      <xdr:colOff>127000</xdr:colOff>
      <xdr:row>57</xdr:row>
      <xdr:rowOff>35818</xdr:rowOff>
    </xdr:to>
    <xdr:cxnSp macro="">
      <xdr:nvCxnSpPr>
        <xdr:cNvPr id="587" name="直線コネクタ 586"/>
        <xdr:cNvCxnSpPr/>
      </xdr:nvCxnSpPr>
      <xdr:spPr>
        <a:xfrm flipV="1">
          <a:off x="15481300" y="9722531"/>
          <a:ext cx="838200" cy="8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64555</xdr:rowOff>
    </xdr:from>
    <xdr:ext cx="534377" cy="259045"/>
    <xdr:sp macro="" textlink="">
      <xdr:nvSpPr>
        <xdr:cNvPr id="588" name="教育費平均値テキスト"/>
        <xdr:cNvSpPr txBox="1"/>
      </xdr:nvSpPr>
      <xdr:spPr>
        <a:xfrm>
          <a:off x="16370300" y="9494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89" name="フローチャート: 判断 588"/>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35818</xdr:rowOff>
    </xdr:from>
    <xdr:to>
      <xdr:col>81</xdr:col>
      <xdr:colOff>50800</xdr:colOff>
      <xdr:row>57</xdr:row>
      <xdr:rowOff>51624</xdr:rowOff>
    </xdr:to>
    <xdr:cxnSp macro="">
      <xdr:nvCxnSpPr>
        <xdr:cNvPr id="590" name="直線コネクタ 589"/>
        <xdr:cNvCxnSpPr/>
      </xdr:nvCxnSpPr>
      <xdr:spPr>
        <a:xfrm flipV="1">
          <a:off x="14592300" y="9808468"/>
          <a:ext cx="889000" cy="1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91" name="フローチャート: 判断 590"/>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46256</xdr:rowOff>
    </xdr:from>
    <xdr:ext cx="534377" cy="259045"/>
    <xdr:sp macro="" textlink="">
      <xdr:nvSpPr>
        <xdr:cNvPr id="592" name="テキスト ボックス 591"/>
        <xdr:cNvSpPr txBox="1"/>
      </xdr:nvSpPr>
      <xdr:spPr>
        <a:xfrm>
          <a:off x="15214111" y="947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26315</xdr:rowOff>
    </xdr:from>
    <xdr:to>
      <xdr:col>76</xdr:col>
      <xdr:colOff>114300</xdr:colOff>
      <xdr:row>57</xdr:row>
      <xdr:rowOff>51624</xdr:rowOff>
    </xdr:to>
    <xdr:cxnSp macro="">
      <xdr:nvCxnSpPr>
        <xdr:cNvPr id="593" name="直線コネクタ 592"/>
        <xdr:cNvCxnSpPr/>
      </xdr:nvCxnSpPr>
      <xdr:spPr>
        <a:xfrm>
          <a:off x="13703300" y="9798965"/>
          <a:ext cx="889000" cy="2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4" name="フローチャート: 判断 593"/>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65981</xdr:rowOff>
    </xdr:from>
    <xdr:ext cx="534377" cy="259045"/>
    <xdr:sp macro="" textlink="">
      <xdr:nvSpPr>
        <xdr:cNvPr id="595" name="テキスト ボックス 594"/>
        <xdr:cNvSpPr txBox="1"/>
      </xdr:nvSpPr>
      <xdr:spPr>
        <a:xfrm>
          <a:off x="14325111" y="94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26315</xdr:rowOff>
    </xdr:from>
    <xdr:to>
      <xdr:col>71</xdr:col>
      <xdr:colOff>177800</xdr:colOff>
      <xdr:row>57</xdr:row>
      <xdr:rowOff>164323</xdr:rowOff>
    </xdr:to>
    <xdr:cxnSp macro="">
      <xdr:nvCxnSpPr>
        <xdr:cNvPr id="596" name="直線コネクタ 595"/>
        <xdr:cNvCxnSpPr/>
      </xdr:nvCxnSpPr>
      <xdr:spPr>
        <a:xfrm flipV="1">
          <a:off x="12814300" y="9798965"/>
          <a:ext cx="889000" cy="13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136792</xdr:rowOff>
    </xdr:from>
    <xdr:to>
      <xdr:col>72</xdr:col>
      <xdr:colOff>38100</xdr:colOff>
      <xdr:row>56</xdr:row>
      <xdr:rowOff>66942</xdr:rowOff>
    </xdr:to>
    <xdr:sp macro="" textlink="">
      <xdr:nvSpPr>
        <xdr:cNvPr id="597" name="フローチャート: 判断 596"/>
        <xdr:cNvSpPr/>
      </xdr:nvSpPr>
      <xdr:spPr>
        <a:xfrm>
          <a:off x="13652500" y="956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83469</xdr:rowOff>
    </xdr:from>
    <xdr:ext cx="534377" cy="259045"/>
    <xdr:sp macro="" textlink="">
      <xdr:nvSpPr>
        <xdr:cNvPr id="598" name="テキスト ボックス 597"/>
        <xdr:cNvSpPr txBox="1"/>
      </xdr:nvSpPr>
      <xdr:spPr>
        <a:xfrm>
          <a:off x="13436111" y="934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14932</xdr:rowOff>
    </xdr:from>
    <xdr:to>
      <xdr:col>67</xdr:col>
      <xdr:colOff>101600</xdr:colOff>
      <xdr:row>56</xdr:row>
      <xdr:rowOff>116532</xdr:rowOff>
    </xdr:to>
    <xdr:sp macro="" textlink="">
      <xdr:nvSpPr>
        <xdr:cNvPr id="599" name="フローチャート: 判断 598"/>
        <xdr:cNvSpPr/>
      </xdr:nvSpPr>
      <xdr:spPr>
        <a:xfrm>
          <a:off x="127635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133059</xdr:rowOff>
    </xdr:from>
    <xdr:ext cx="534377" cy="259045"/>
    <xdr:sp macro="" textlink="">
      <xdr:nvSpPr>
        <xdr:cNvPr id="600" name="テキスト ボックス 599"/>
        <xdr:cNvSpPr txBox="1"/>
      </xdr:nvSpPr>
      <xdr:spPr>
        <a:xfrm>
          <a:off x="12547111" y="939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70531</xdr:rowOff>
    </xdr:from>
    <xdr:to>
      <xdr:col>85</xdr:col>
      <xdr:colOff>177800</xdr:colOff>
      <xdr:row>57</xdr:row>
      <xdr:rowOff>681</xdr:rowOff>
    </xdr:to>
    <xdr:sp macro="" textlink="">
      <xdr:nvSpPr>
        <xdr:cNvPr id="606" name="楕円 605"/>
        <xdr:cNvSpPr/>
      </xdr:nvSpPr>
      <xdr:spPr>
        <a:xfrm>
          <a:off x="16268700" y="967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48958</xdr:rowOff>
    </xdr:from>
    <xdr:ext cx="534377" cy="259045"/>
    <xdr:sp macro="" textlink="">
      <xdr:nvSpPr>
        <xdr:cNvPr id="607" name="教育費該当値テキスト"/>
        <xdr:cNvSpPr txBox="1"/>
      </xdr:nvSpPr>
      <xdr:spPr>
        <a:xfrm>
          <a:off x="16370300" y="965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156468</xdr:rowOff>
    </xdr:from>
    <xdr:to>
      <xdr:col>81</xdr:col>
      <xdr:colOff>101600</xdr:colOff>
      <xdr:row>57</xdr:row>
      <xdr:rowOff>86618</xdr:rowOff>
    </xdr:to>
    <xdr:sp macro="" textlink="">
      <xdr:nvSpPr>
        <xdr:cNvPr id="608" name="楕円 607"/>
        <xdr:cNvSpPr/>
      </xdr:nvSpPr>
      <xdr:spPr>
        <a:xfrm>
          <a:off x="15430500" y="975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77745</xdr:rowOff>
    </xdr:from>
    <xdr:ext cx="534377" cy="259045"/>
    <xdr:sp macro="" textlink="">
      <xdr:nvSpPr>
        <xdr:cNvPr id="609" name="テキスト ボックス 608"/>
        <xdr:cNvSpPr txBox="1"/>
      </xdr:nvSpPr>
      <xdr:spPr>
        <a:xfrm>
          <a:off x="15214111" y="985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824</xdr:rowOff>
    </xdr:from>
    <xdr:to>
      <xdr:col>76</xdr:col>
      <xdr:colOff>165100</xdr:colOff>
      <xdr:row>57</xdr:row>
      <xdr:rowOff>102424</xdr:rowOff>
    </xdr:to>
    <xdr:sp macro="" textlink="">
      <xdr:nvSpPr>
        <xdr:cNvPr id="610" name="楕円 609"/>
        <xdr:cNvSpPr/>
      </xdr:nvSpPr>
      <xdr:spPr>
        <a:xfrm>
          <a:off x="14541500" y="977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93551</xdr:rowOff>
    </xdr:from>
    <xdr:ext cx="534377" cy="259045"/>
    <xdr:sp macro="" textlink="">
      <xdr:nvSpPr>
        <xdr:cNvPr id="611" name="テキスト ボックス 610"/>
        <xdr:cNvSpPr txBox="1"/>
      </xdr:nvSpPr>
      <xdr:spPr>
        <a:xfrm>
          <a:off x="14325111" y="986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146965</xdr:rowOff>
    </xdr:from>
    <xdr:to>
      <xdr:col>72</xdr:col>
      <xdr:colOff>38100</xdr:colOff>
      <xdr:row>57</xdr:row>
      <xdr:rowOff>77115</xdr:rowOff>
    </xdr:to>
    <xdr:sp macro="" textlink="">
      <xdr:nvSpPr>
        <xdr:cNvPr id="612" name="楕円 611"/>
        <xdr:cNvSpPr/>
      </xdr:nvSpPr>
      <xdr:spPr>
        <a:xfrm>
          <a:off x="13652500" y="974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68242</xdr:rowOff>
    </xdr:from>
    <xdr:ext cx="534377" cy="259045"/>
    <xdr:sp macro="" textlink="">
      <xdr:nvSpPr>
        <xdr:cNvPr id="613" name="テキスト ボックス 612"/>
        <xdr:cNvSpPr txBox="1"/>
      </xdr:nvSpPr>
      <xdr:spPr>
        <a:xfrm>
          <a:off x="13436111" y="984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113523</xdr:rowOff>
    </xdr:from>
    <xdr:to>
      <xdr:col>67</xdr:col>
      <xdr:colOff>101600</xdr:colOff>
      <xdr:row>58</xdr:row>
      <xdr:rowOff>43673</xdr:rowOff>
    </xdr:to>
    <xdr:sp macro="" textlink="">
      <xdr:nvSpPr>
        <xdr:cNvPr id="614" name="楕円 613"/>
        <xdr:cNvSpPr/>
      </xdr:nvSpPr>
      <xdr:spPr>
        <a:xfrm>
          <a:off x="12763500" y="988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34800</xdr:rowOff>
    </xdr:from>
    <xdr:ext cx="534377" cy="259045"/>
    <xdr:sp macro="" textlink="">
      <xdr:nvSpPr>
        <xdr:cNvPr id="615" name="テキスト ボックス 614"/>
        <xdr:cNvSpPr txBox="1"/>
      </xdr:nvSpPr>
      <xdr:spPr>
        <a:xfrm>
          <a:off x="12547111" y="997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6" name="直線コネクタ 62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7" name="テキスト ボックス 62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8" name="直線コネクタ 62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9" name="テキスト ボックス 62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0" name="直線コネクタ 62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1" name="テキスト ボックス 63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2" name="直線コネクタ 63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3" name="テキスト ボックス 63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7" name="直線コネクタ 636"/>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8" name="災害復旧費最小値テキスト"/>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9" name="直線コネクタ 63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40" name="災害復旧費最大値テキスト"/>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41" name="直線コネクタ 640"/>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76653</xdr:rowOff>
    </xdr:from>
    <xdr:to>
      <xdr:col>85</xdr:col>
      <xdr:colOff>127000</xdr:colOff>
      <xdr:row>78</xdr:row>
      <xdr:rowOff>99467</xdr:rowOff>
    </xdr:to>
    <xdr:cxnSp macro="">
      <xdr:nvCxnSpPr>
        <xdr:cNvPr id="642" name="直線コネクタ 641"/>
        <xdr:cNvCxnSpPr/>
      </xdr:nvCxnSpPr>
      <xdr:spPr>
        <a:xfrm flipV="1">
          <a:off x="15481300" y="13449753"/>
          <a:ext cx="838200" cy="2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23527</xdr:rowOff>
    </xdr:from>
    <xdr:ext cx="378565" cy="259045"/>
    <xdr:sp macro="" textlink="">
      <xdr:nvSpPr>
        <xdr:cNvPr id="643" name="災害復旧費平均値テキスト"/>
        <xdr:cNvSpPr txBox="1"/>
      </xdr:nvSpPr>
      <xdr:spPr>
        <a:xfrm>
          <a:off x="16370300" y="13396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4" name="フローチャート: 判断 643"/>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93751</xdr:rowOff>
    </xdr:from>
    <xdr:to>
      <xdr:col>81</xdr:col>
      <xdr:colOff>50800</xdr:colOff>
      <xdr:row>78</xdr:row>
      <xdr:rowOff>99467</xdr:rowOff>
    </xdr:to>
    <xdr:cxnSp macro="">
      <xdr:nvCxnSpPr>
        <xdr:cNvPr id="645" name="直線コネクタ 644"/>
        <xdr:cNvCxnSpPr/>
      </xdr:nvCxnSpPr>
      <xdr:spPr>
        <a:xfrm>
          <a:off x="14592300" y="13466851"/>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6" name="フローチャート: 判断 645"/>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159752</xdr:rowOff>
    </xdr:from>
    <xdr:ext cx="469744" cy="259045"/>
    <xdr:sp macro="" textlink="">
      <xdr:nvSpPr>
        <xdr:cNvPr id="647" name="テキスト ボックス 646"/>
        <xdr:cNvSpPr txBox="1"/>
      </xdr:nvSpPr>
      <xdr:spPr>
        <a:xfrm>
          <a:off x="15246428" y="131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89134</xdr:rowOff>
    </xdr:from>
    <xdr:to>
      <xdr:col>76</xdr:col>
      <xdr:colOff>114300</xdr:colOff>
      <xdr:row>78</xdr:row>
      <xdr:rowOff>93751</xdr:rowOff>
    </xdr:to>
    <xdr:cxnSp macro="">
      <xdr:nvCxnSpPr>
        <xdr:cNvPr id="648" name="直線コネクタ 647"/>
        <xdr:cNvCxnSpPr/>
      </xdr:nvCxnSpPr>
      <xdr:spPr>
        <a:xfrm>
          <a:off x="13703300" y="13462234"/>
          <a:ext cx="889000" cy="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49" name="フローチャート: 判断 648"/>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157787</xdr:rowOff>
    </xdr:from>
    <xdr:ext cx="469744" cy="259045"/>
    <xdr:sp macro="" textlink="">
      <xdr:nvSpPr>
        <xdr:cNvPr id="650" name="テキスト ボックス 649"/>
        <xdr:cNvSpPr txBox="1"/>
      </xdr:nvSpPr>
      <xdr:spPr>
        <a:xfrm>
          <a:off x="14357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58272</xdr:rowOff>
    </xdr:from>
    <xdr:to>
      <xdr:col>71</xdr:col>
      <xdr:colOff>177800</xdr:colOff>
      <xdr:row>78</xdr:row>
      <xdr:rowOff>89134</xdr:rowOff>
    </xdr:to>
    <xdr:cxnSp macro="">
      <xdr:nvCxnSpPr>
        <xdr:cNvPr id="651" name="直線コネクタ 650"/>
        <xdr:cNvCxnSpPr/>
      </xdr:nvCxnSpPr>
      <xdr:spPr>
        <a:xfrm>
          <a:off x="12814300" y="13431372"/>
          <a:ext cx="889000" cy="3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63067</xdr:rowOff>
    </xdr:from>
    <xdr:to>
      <xdr:col>72</xdr:col>
      <xdr:colOff>38100</xdr:colOff>
      <xdr:row>77</xdr:row>
      <xdr:rowOff>164667</xdr:rowOff>
    </xdr:to>
    <xdr:sp macro="" textlink="">
      <xdr:nvSpPr>
        <xdr:cNvPr id="652" name="フローチャート: 判断 651"/>
        <xdr:cNvSpPr/>
      </xdr:nvSpPr>
      <xdr:spPr>
        <a:xfrm>
          <a:off x="13652500" y="1326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9744</xdr:rowOff>
    </xdr:from>
    <xdr:ext cx="469744" cy="259045"/>
    <xdr:sp macro="" textlink="">
      <xdr:nvSpPr>
        <xdr:cNvPr id="653" name="テキスト ボックス 652"/>
        <xdr:cNvSpPr txBox="1"/>
      </xdr:nvSpPr>
      <xdr:spPr>
        <a:xfrm>
          <a:off x="13468428" y="1303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107919</xdr:rowOff>
    </xdr:from>
    <xdr:to>
      <xdr:col>67</xdr:col>
      <xdr:colOff>101600</xdr:colOff>
      <xdr:row>78</xdr:row>
      <xdr:rowOff>38069</xdr:rowOff>
    </xdr:to>
    <xdr:sp macro="" textlink="">
      <xdr:nvSpPr>
        <xdr:cNvPr id="654" name="フローチャート: 判断 653"/>
        <xdr:cNvSpPr/>
      </xdr:nvSpPr>
      <xdr:spPr>
        <a:xfrm>
          <a:off x="12763500" y="1330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54596</xdr:rowOff>
    </xdr:from>
    <xdr:ext cx="469744" cy="259045"/>
    <xdr:sp macro="" textlink="">
      <xdr:nvSpPr>
        <xdr:cNvPr id="655" name="テキスト ボックス 654"/>
        <xdr:cNvSpPr txBox="1"/>
      </xdr:nvSpPr>
      <xdr:spPr>
        <a:xfrm>
          <a:off x="12579428" y="13084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25853</xdr:rowOff>
    </xdr:from>
    <xdr:to>
      <xdr:col>85</xdr:col>
      <xdr:colOff>177800</xdr:colOff>
      <xdr:row>78</xdr:row>
      <xdr:rowOff>127453</xdr:rowOff>
    </xdr:to>
    <xdr:sp macro="" textlink="">
      <xdr:nvSpPr>
        <xdr:cNvPr id="661" name="楕円 660"/>
        <xdr:cNvSpPr/>
      </xdr:nvSpPr>
      <xdr:spPr>
        <a:xfrm>
          <a:off x="16268700" y="1339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156680</xdr:rowOff>
    </xdr:from>
    <xdr:ext cx="469744" cy="259045"/>
    <xdr:sp macro="" textlink="">
      <xdr:nvSpPr>
        <xdr:cNvPr id="662" name="災害復旧費該当値テキスト"/>
        <xdr:cNvSpPr txBox="1"/>
      </xdr:nvSpPr>
      <xdr:spPr>
        <a:xfrm>
          <a:off x="16370300" y="1318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48667</xdr:rowOff>
    </xdr:from>
    <xdr:to>
      <xdr:col>81</xdr:col>
      <xdr:colOff>101600</xdr:colOff>
      <xdr:row>78</xdr:row>
      <xdr:rowOff>150267</xdr:rowOff>
    </xdr:to>
    <xdr:sp macro="" textlink="">
      <xdr:nvSpPr>
        <xdr:cNvPr id="663" name="楕円 662"/>
        <xdr:cNvSpPr/>
      </xdr:nvSpPr>
      <xdr:spPr>
        <a:xfrm>
          <a:off x="15430500" y="1342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141394</xdr:rowOff>
    </xdr:from>
    <xdr:ext cx="378565" cy="259045"/>
    <xdr:sp macro="" textlink="">
      <xdr:nvSpPr>
        <xdr:cNvPr id="664" name="テキスト ボックス 663"/>
        <xdr:cNvSpPr txBox="1"/>
      </xdr:nvSpPr>
      <xdr:spPr>
        <a:xfrm>
          <a:off x="15292017" y="13514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42951</xdr:rowOff>
    </xdr:from>
    <xdr:to>
      <xdr:col>76</xdr:col>
      <xdr:colOff>165100</xdr:colOff>
      <xdr:row>78</xdr:row>
      <xdr:rowOff>144551</xdr:rowOff>
    </xdr:to>
    <xdr:sp macro="" textlink="">
      <xdr:nvSpPr>
        <xdr:cNvPr id="665" name="楕円 664"/>
        <xdr:cNvSpPr/>
      </xdr:nvSpPr>
      <xdr:spPr>
        <a:xfrm>
          <a:off x="14541500" y="1341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135678</xdr:rowOff>
    </xdr:from>
    <xdr:ext cx="469744" cy="259045"/>
    <xdr:sp macro="" textlink="">
      <xdr:nvSpPr>
        <xdr:cNvPr id="666" name="テキスト ボックス 665"/>
        <xdr:cNvSpPr txBox="1"/>
      </xdr:nvSpPr>
      <xdr:spPr>
        <a:xfrm>
          <a:off x="14357428" y="1350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38334</xdr:rowOff>
    </xdr:from>
    <xdr:to>
      <xdr:col>72</xdr:col>
      <xdr:colOff>38100</xdr:colOff>
      <xdr:row>78</xdr:row>
      <xdr:rowOff>139934</xdr:rowOff>
    </xdr:to>
    <xdr:sp macro="" textlink="">
      <xdr:nvSpPr>
        <xdr:cNvPr id="667" name="楕円 666"/>
        <xdr:cNvSpPr/>
      </xdr:nvSpPr>
      <xdr:spPr>
        <a:xfrm>
          <a:off x="13652500" y="1341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131061</xdr:rowOff>
    </xdr:from>
    <xdr:ext cx="469744" cy="259045"/>
    <xdr:sp macro="" textlink="">
      <xdr:nvSpPr>
        <xdr:cNvPr id="668" name="テキスト ボックス 667"/>
        <xdr:cNvSpPr txBox="1"/>
      </xdr:nvSpPr>
      <xdr:spPr>
        <a:xfrm>
          <a:off x="13468428" y="1350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7472</xdr:rowOff>
    </xdr:from>
    <xdr:to>
      <xdr:col>67</xdr:col>
      <xdr:colOff>101600</xdr:colOff>
      <xdr:row>78</xdr:row>
      <xdr:rowOff>109072</xdr:rowOff>
    </xdr:to>
    <xdr:sp macro="" textlink="">
      <xdr:nvSpPr>
        <xdr:cNvPr id="669" name="楕円 668"/>
        <xdr:cNvSpPr/>
      </xdr:nvSpPr>
      <xdr:spPr>
        <a:xfrm>
          <a:off x="12763500" y="1338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100199</xdr:rowOff>
    </xdr:from>
    <xdr:ext cx="469744" cy="259045"/>
    <xdr:sp macro="" textlink="">
      <xdr:nvSpPr>
        <xdr:cNvPr id="670" name="テキスト ボックス 669"/>
        <xdr:cNvSpPr txBox="1"/>
      </xdr:nvSpPr>
      <xdr:spPr>
        <a:xfrm>
          <a:off x="12579428" y="13473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4" name="直線コネクタ 693"/>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5" name="公債費最小値テキスト"/>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6" name="直線コネクタ 695"/>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7" name="公債費最大値テキスト"/>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8" name="直線コネクタ 697"/>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78143</xdr:rowOff>
    </xdr:from>
    <xdr:to>
      <xdr:col>85</xdr:col>
      <xdr:colOff>127000</xdr:colOff>
      <xdr:row>96</xdr:row>
      <xdr:rowOff>106604</xdr:rowOff>
    </xdr:to>
    <xdr:cxnSp macro="">
      <xdr:nvCxnSpPr>
        <xdr:cNvPr id="699" name="直線コネクタ 698"/>
        <xdr:cNvCxnSpPr/>
      </xdr:nvCxnSpPr>
      <xdr:spPr>
        <a:xfrm flipV="1">
          <a:off x="15481300" y="16537343"/>
          <a:ext cx="838200" cy="2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34408</xdr:rowOff>
    </xdr:from>
    <xdr:ext cx="534377" cy="259045"/>
    <xdr:sp macro="" textlink="">
      <xdr:nvSpPr>
        <xdr:cNvPr id="700" name="公債費平均値テキスト"/>
        <xdr:cNvSpPr txBox="1"/>
      </xdr:nvSpPr>
      <xdr:spPr>
        <a:xfrm>
          <a:off x="16370300" y="16493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701" name="フローチャート: 判断 700"/>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106604</xdr:rowOff>
    </xdr:from>
    <xdr:to>
      <xdr:col>81</xdr:col>
      <xdr:colOff>50800</xdr:colOff>
      <xdr:row>96</xdr:row>
      <xdr:rowOff>111607</xdr:rowOff>
    </xdr:to>
    <xdr:cxnSp macro="">
      <xdr:nvCxnSpPr>
        <xdr:cNvPr id="702" name="直線コネクタ 701"/>
        <xdr:cNvCxnSpPr/>
      </xdr:nvCxnSpPr>
      <xdr:spPr>
        <a:xfrm flipV="1">
          <a:off x="14592300" y="16565804"/>
          <a:ext cx="889000" cy="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703" name="フローチャート: 判断 702"/>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166767</xdr:rowOff>
    </xdr:from>
    <xdr:ext cx="534377" cy="259045"/>
    <xdr:sp macro="" textlink="">
      <xdr:nvSpPr>
        <xdr:cNvPr id="704" name="テキスト ボックス 703"/>
        <xdr:cNvSpPr txBox="1"/>
      </xdr:nvSpPr>
      <xdr:spPr>
        <a:xfrm>
          <a:off x="15214111" y="1628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111607</xdr:rowOff>
    </xdr:from>
    <xdr:to>
      <xdr:col>76</xdr:col>
      <xdr:colOff>114300</xdr:colOff>
      <xdr:row>96</xdr:row>
      <xdr:rowOff>126631</xdr:rowOff>
    </xdr:to>
    <xdr:cxnSp macro="">
      <xdr:nvCxnSpPr>
        <xdr:cNvPr id="705" name="直線コネクタ 704"/>
        <xdr:cNvCxnSpPr/>
      </xdr:nvCxnSpPr>
      <xdr:spPr>
        <a:xfrm flipV="1">
          <a:off x="13703300" y="16570807"/>
          <a:ext cx="889000" cy="1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6" name="フローチャート: 判断 705"/>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171048</xdr:rowOff>
    </xdr:from>
    <xdr:ext cx="534377" cy="259045"/>
    <xdr:sp macro="" textlink="">
      <xdr:nvSpPr>
        <xdr:cNvPr id="707" name="テキスト ボックス 706"/>
        <xdr:cNvSpPr txBox="1"/>
      </xdr:nvSpPr>
      <xdr:spPr>
        <a:xfrm>
          <a:off x="14325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126631</xdr:rowOff>
    </xdr:from>
    <xdr:to>
      <xdr:col>71</xdr:col>
      <xdr:colOff>177800</xdr:colOff>
      <xdr:row>96</xdr:row>
      <xdr:rowOff>142393</xdr:rowOff>
    </xdr:to>
    <xdr:cxnSp macro="">
      <xdr:nvCxnSpPr>
        <xdr:cNvPr id="708" name="直線コネクタ 707"/>
        <xdr:cNvCxnSpPr/>
      </xdr:nvCxnSpPr>
      <xdr:spPr>
        <a:xfrm flipV="1">
          <a:off x="12814300" y="16585831"/>
          <a:ext cx="889000" cy="1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3733</xdr:rowOff>
    </xdr:from>
    <xdr:to>
      <xdr:col>72</xdr:col>
      <xdr:colOff>38100</xdr:colOff>
      <xdr:row>96</xdr:row>
      <xdr:rowOff>105333</xdr:rowOff>
    </xdr:to>
    <xdr:sp macro="" textlink="">
      <xdr:nvSpPr>
        <xdr:cNvPr id="709" name="フローチャート: 判断 708"/>
        <xdr:cNvSpPr/>
      </xdr:nvSpPr>
      <xdr:spPr>
        <a:xfrm>
          <a:off x="13652500" y="1646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121860</xdr:rowOff>
    </xdr:from>
    <xdr:ext cx="534377" cy="259045"/>
    <xdr:sp macro="" textlink="">
      <xdr:nvSpPr>
        <xdr:cNvPr id="710" name="テキスト ボックス 709"/>
        <xdr:cNvSpPr txBox="1"/>
      </xdr:nvSpPr>
      <xdr:spPr>
        <a:xfrm>
          <a:off x="13436111" y="1623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166903</xdr:rowOff>
    </xdr:from>
    <xdr:to>
      <xdr:col>67</xdr:col>
      <xdr:colOff>101600</xdr:colOff>
      <xdr:row>96</xdr:row>
      <xdr:rowOff>97053</xdr:rowOff>
    </xdr:to>
    <xdr:sp macro="" textlink="">
      <xdr:nvSpPr>
        <xdr:cNvPr id="711" name="フローチャート: 判断 710"/>
        <xdr:cNvSpPr/>
      </xdr:nvSpPr>
      <xdr:spPr>
        <a:xfrm>
          <a:off x="12763500" y="164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113580</xdr:rowOff>
    </xdr:from>
    <xdr:ext cx="534377" cy="259045"/>
    <xdr:sp macro="" textlink="">
      <xdr:nvSpPr>
        <xdr:cNvPr id="712" name="テキスト ボックス 711"/>
        <xdr:cNvSpPr txBox="1"/>
      </xdr:nvSpPr>
      <xdr:spPr>
        <a:xfrm>
          <a:off x="12547111" y="1622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27343</xdr:rowOff>
    </xdr:from>
    <xdr:to>
      <xdr:col>85</xdr:col>
      <xdr:colOff>177800</xdr:colOff>
      <xdr:row>96</xdr:row>
      <xdr:rowOff>128943</xdr:rowOff>
    </xdr:to>
    <xdr:sp macro="" textlink="">
      <xdr:nvSpPr>
        <xdr:cNvPr id="718" name="楕円 717"/>
        <xdr:cNvSpPr/>
      </xdr:nvSpPr>
      <xdr:spPr>
        <a:xfrm>
          <a:off x="16268700" y="1648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50220</xdr:rowOff>
    </xdr:from>
    <xdr:ext cx="534377" cy="259045"/>
    <xdr:sp macro="" textlink="">
      <xdr:nvSpPr>
        <xdr:cNvPr id="719" name="公債費該当値テキスト"/>
        <xdr:cNvSpPr txBox="1"/>
      </xdr:nvSpPr>
      <xdr:spPr>
        <a:xfrm>
          <a:off x="16370300" y="1633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55804</xdr:rowOff>
    </xdr:from>
    <xdr:to>
      <xdr:col>81</xdr:col>
      <xdr:colOff>101600</xdr:colOff>
      <xdr:row>96</xdr:row>
      <xdr:rowOff>157404</xdr:rowOff>
    </xdr:to>
    <xdr:sp macro="" textlink="">
      <xdr:nvSpPr>
        <xdr:cNvPr id="720" name="楕円 719"/>
        <xdr:cNvSpPr/>
      </xdr:nvSpPr>
      <xdr:spPr>
        <a:xfrm>
          <a:off x="15430500" y="1651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148531</xdr:rowOff>
    </xdr:from>
    <xdr:ext cx="534377" cy="259045"/>
    <xdr:sp macro="" textlink="">
      <xdr:nvSpPr>
        <xdr:cNvPr id="721" name="テキスト ボックス 720"/>
        <xdr:cNvSpPr txBox="1"/>
      </xdr:nvSpPr>
      <xdr:spPr>
        <a:xfrm>
          <a:off x="15214111" y="1660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60807</xdr:rowOff>
    </xdr:from>
    <xdr:to>
      <xdr:col>76</xdr:col>
      <xdr:colOff>165100</xdr:colOff>
      <xdr:row>96</xdr:row>
      <xdr:rowOff>162407</xdr:rowOff>
    </xdr:to>
    <xdr:sp macro="" textlink="">
      <xdr:nvSpPr>
        <xdr:cNvPr id="722" name="楕円 721"/>
        <xdr:cNvSpPr/>
      </xdr:nvSpPr>
      <xdr:spPr>
        <a:xfrm>
          <a:off x="14541500" y="1652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153534</xdr:rowOff>
    </xdr:from>
    <xdr:ext cx="534377" cy="259045"/>
    <xdr:sp macro="" textlink="">
      <xdr:nvSpPr>
        <xdr:cNvPr id="723" name="テキスト ボックス 722"/>
        <xdr:cNvSpPr txBox="1"/>
      </xdr:nvSpPr>
      <xdr:spPr>
        <a:xfrm>
          <a:off x="14325111" y="1661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75831</xdr:rowOff>
    </xdr:from>
    <xdr:to>
      <xdr:col>72</xdr:col>
      <xdr:colOff>38100</xdr:colOff>
      <xdr:row>97</xdr:row>
      <xdr:rowOff>5981</xdr:rowOff>
    </xdr:to>
    <xdr:sp macro="" textlink="">
      <xdr:nvSpPr>
        <xdr:cNvPr id="724" name="楕円 723"/>
        <xdr:cNvSpPr/>
      </xdr:nvSpPr>
      <xdr:spPr>
        <a:xfrm>
          <a:off x="13652500" y="1653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168558</xdr:rowOff>
    </xdr:from>
    <xdr:ext cx="534377" cy="259045"/>
    <xdr:sp macro="" textlink="">
      <xdr:nvSpPr>
        <xdr:cNvPr id="725" name="テキスト ボックス 724"/>
        <xdr:cNvSpPr txBox="1"/>
      </xdr:nvSpPr>
      <xdr:spPr>
        <a:xfrm>
          <a:off x="13436111" y="1662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91593</xdr:rowOff>
    </xdr:from>
    <xdr:to>
      <xdr:col>67</xdr:col>
      <xdr:colOff>101600</xdr:colOff>
      <xdr:row>97</xdr:row>
      <xdr:rowOff>21743</xdr:rowOff>
    </xdr:to>
    <xdr:sp macro="" textlink="">
      <xdr:nvSpPr>
        <xdr:cNvPr id="726" name="楕円 725"/>
        <xdr:cNvSpPr/>
      </xdr:nvSpPr>
      <xdr:spPr>
        <a:xfrm>
          <a:off x="12763500" y="1655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12870</xdr:rowOff>
    </xdr:from>
    <xdr:ext cx="534377" cy="259045"/>
    <xdr:sp macro="" textlink="">
      <xdr:nvSpPr>
        <xdr:cNvPr id="727" name="テキスト ボックス 726"/>
        <xdr:cNvSpPr txBox="1"/>
      </xdr:nvSpPr>
      <xdr:spPr>
        <a:xfrm>
          <a:off x="12547111" y="16643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1" name="テキスト ボックス 74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3" name="テキスト ボックス 74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5" name="テキスト ボックス 74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49" name="直線コネクタ 748"/>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50"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52" name="諸支出金最大値テキスト"/>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53" name="直線コネクタ 752"/>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5" name="諸支出金平均値テキスト"/>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6" name="フローチャート: 判断 755"/>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8" name="フローチャート: 判断 757"/>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59" name="テキスト ボックス 758"/>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61" name="フローチャート: 判断 760"/>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62" name="テキスト ボックス 761"/>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55525</xdr:rowOff>
    </xdr:from>
    <xdr:to>
      <xdr:col>102</xdr:col>
      <xdr:colOff>165100</xdr:colOff>
      <xdr:row>38</xdr:row>
      <xdr:rowOff>157125</xdr:rowOff>
    </xdr:to>
    <xdr:sp macro="" textlink="">
      <xdr:nvSpPr>
        <xdr:cNvPr id="764" name="フローチャート: 判断 763"/>
        <xdr:cNvSpPr/>
      </xdr:nvSpPr>
      <xdr:spPr>
        <a:xfrm>
          <a:off x="19494500" y="657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2202</xdr:rowOff>
    </xdr:from>
    <xdr:ext cx="313932" cy="259045"/>
    <xdr:sp macro="" textlink="">
      <xdr:nvSpPr>
        <xdr:cNvPr id="765" name="テキスト ボックス 764"/>
        <xdr:cNvSpPr txBox="1"/>
      </xdr:nvSpPr>
      <xdr:spPr>
        <a:xfrm>
          <a:off x="19388333" y="63458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48209</xdr:rowOff>
    </xdr:from>
    <xdr:to>
      <xdr:col>98</xdr:col>
      <xdr:colOff>38100</xdr:colOff>
      <xdr:row>38</xdr:row>
      <xdr:rowOff>149809</xdr:rowOff>
    </xdr:to>
    <xdr:sp macro="" textlink="">
      <xdr:nvSpPr>
        <xdr:cNvPr id="766" name="フローチャート: 判断 765"/>
        <xdr:cNvSpPr/>
      </xdr:nvSpPr>
      <xdr:spPr>
        <a:xfrm>
          <a:off x="18605500" y="656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166336</xdr:rowOff>
    </xdr:from>
    <xdr:ext cx="313932" cy="259045"/>
    <xdr:sp macro="" textlink="">
      <xdr:nvSpPr>
        <xdr:cNvPr id="767" name="テキスト ボックス 766"/>
        <xdr:cNvSpPr txBox="1"/>
      </xdr:nvSpPr>
      <xdr:spPr>
        <a:xfrm>
          <a:off x="18499333" y="6338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74"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住民一人あたりの民生費のコストが類似団体平均のおよそ</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1.4</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倍と著しく高額である。令和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年度決算においては決算総額の</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48.7</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％が民生費からの支出となっている。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民生費のうち、特に</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多い</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障がい</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者自立支援</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給付費は今後も増加する見込みであり、支出抑制が困難となっている。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また</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、教育</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費が住民一人あたり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5,263</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円増加しているのは、認定こども園及び幼稚園の施設型給付費の増加</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(+248</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百万円</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が主な要因である。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福岡県直方市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、前年度からの繰越金（</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1,284</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百万円）があり</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、ふるさと納税</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(+400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百万円</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が増額</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し</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たこと</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財政調整基金の取崩し</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回避できた</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、前年度からの繰越金</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等を計算から除いた</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実質単年度収支は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赤字</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となった。今後</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も引き続き</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大型の建設事業を</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行う予定であり</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、中長期的に赤字となることが予想されるため、事務事業の見直し・統廃合や公債費の抑制など歳出の合理化を推進し、健全な行財政運営に努めていく。</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福岡県直方市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国民健康保険特別会計については、新型コロナウイルス感染症の影響による受診控えなどもあり、令和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年度以降は黒字決算となっている。しかし、新型コロナウイルス感染症</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の</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類移行により受診控えが落ち着き、</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被保険者数の減少に伴い国民健康保険税も減収となる</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なか</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で、再び赤字となる可能性も孕んでいる。一方、水道事業は令和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年度の剰余額約</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億円と、例年</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億円を超える剰余額を出しており、安定した財政運営となっている。全会計連結では、今後数年は水道事業の黒字を超過するほどの赤字が発生することはないと見込んでいるが、今後も実質赤字比率を算出することのないように、健全な財政の運営に努め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福岡県直方市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・大型の建設事業の財源とした地方債の償還が令和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年度から順次開始しており、元利償還金が増加（＋</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106</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百万円）した。</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下水道事業に対する補助金の一部を出資金に振り替えたことにより、公営企業債の元利償還金に対する繰入金の額が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82</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算入公債費の額</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48</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百万円減少した。</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・普通会計において</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大</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型建設事業の償還開始により今後も</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元利償還金の</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増加が見込まれている。地方債の発行と償還のバランスを考慮しながら財政運営することによって、継続的な改善を図っていく。</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福岡県直方市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普通会計の地方債残高は、平成</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年度以降増加が続いていたが、令和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年度に続き令和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年度も</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臨時財政対策債の借入が減少</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127</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百万円</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したこと等により、新規発行額が償還額を下回り、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328</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百万円減となった。一方、充当可能財源については、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ふるさと応援</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基金を約</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420</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百万</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円積み立てたこと</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536</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百万円増となっている。その結果、将来負担比率の分子は改善した。今後は老朽化した公共施設の更新等の事業により地方債残高が増加していく見込みとなっているため、</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事業実施の適正化を図り、財政の健全化に努める。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福岡県直方市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・庁舎、排水機場の改修に伴い、</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庁舎整備基金</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24</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百万円、排水機場等維持管理基金</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百万円をそれぞれ取り崩した一方、ふるさと納税の増収に伴いふるさと応援基金へ</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420</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を</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積み立てた。また、普通交付税再算定等に伴う</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増収</a:t>
          </a:r>
          <a:r>
            <a:rPr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等</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により財政調整基金へ</a:t>
          </a:r>
          <a:r>
            <a:rPr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80</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、減債基金へ</a:t>
          </a:r>
          <a:r>
            <a:rPr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62</a:t>
          </a:r>
          <a:r>
            <a:rPr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積み立てた。その結果、基金全体としては</a:t>
          </a:r>
          <a:r>
            <a:rPr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546</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5</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年度は実質単年度収支が</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6</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年ぶりに</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赤字</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に転じた。次年度以降、</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財政調整基金については積立の見通しは立っていない</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取崩しについては、今後発生する財源不足を補うために実施するものと見込んでいる。</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その他特定目的基金については、「直方市ふるさと応援基金」以外の基金については運用益以外の積立予定はなく、決算剰余金が出た場合においても、財源調整の基金を優先する方針である。取崩しについては、災害復旧、施設整備等、今後充当が必要な事業について精査し、事業実施に合わせ計画的に行っていく予定である。</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・直方市ふるさと応援基金：魅力あるふるさとづくりの事業の実施</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・直方市排水機場等維持管理基金：排水機場の維持管理及びその施設更新並びに排水機場等の属する水系の施設の維持管理</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・直方市環境整備基金：廃棄物の処理及び資源回収、環境の整備及び保全に係る調査・研究等に関すること、その他環境の整備及び保全に関する事業の推進</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直方市ふるさと応援基金：＋</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393</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　魅力あるふるさとづくり事業</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の財源として</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27</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百万円を取崩し、</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ふるさと納税による歳入から必要経費を除いた</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420</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を積立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・直方市排水機場等維持管理基金：</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　各排水機場の維持管理経費に充当するため</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取崩</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・庁舎整備基金：</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　庁舎</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整備</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の財源として</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24</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百万円を</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取崩し、直方病院土地代収入として</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・直方市ふるさと応援基金：</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ふるさと納税の収入額から</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魅力あるふるさとづくり事業</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及び</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ふるさと納税</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関連経費を差し引いた、</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億円程度積立予定</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・庁舎整備基金：令和</a:t>
          </a:r>
          <a:r>
            <a:rPr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年度に予定する庁舎</a:t>
          </a:r>
          <a:r>
            <a:rPr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整備</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の為、</a:t>
          </a:r>
          <a:r>
            <a:rPr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億円程度取崩し予定</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年度においては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実質収支において</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黒字決算のため取り崩しは行わず、前年度決算剰余金</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69</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百万円、利息</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11</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百万円の積立を行った。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・一般会計分については、歳入歳出の決算剰余金が生じた場合に、財政状況を加味し、可能な範囲で積立を行うこととしている。</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・短期的には</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47</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億円程度まで増加するものの、令和</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6</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年度を目途に減少していく見込み。</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・普通交付税再算定分のうち臨時財政対策債償還基金費相当額</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62</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百万円を積み立てたことによる増加。</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・歳入歳出の決算剰余金が生じた場合に、財政状況を加味し、可能な範囲で積立を行うこととしている。</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0" zoomScaleNormal="80" workbookViewId="0">
      <selection activeCell="Z24" sqref="Z24:AG24"/>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31331027</v>
      </c>
      <c r="BO4" s="371"/>
      <c r="BP4" s="371"/>
      <c r="BQ4" s="371"/>
      <c r="BR4" s="371"/>
      <c r="BS4" s="371"/>
      <c r="BT4" s="371"/>
      <c r="BU4" s="372"/>
      <c r="BV4" s="370">
        <v>32509836</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6.8</v>
      </c>
      <c r="CU4" s="377"/>
      <c r="CV4" s="377"/>
      <c r="CW4" s="377"/>
      <c r="CX4" s="377"/>
      <c r="CY4" s="377"/>
      <c r="CZ4" s="377"/>
      <c r="DA4" s="378"/>
      <c r="DB4" s="376">
        <v>8.6999999999999993</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30238308</v>
      </c>
      <c r="BO5" s="408"/>
      <c r="BP5" s="408"/>
      <c r="BQ5" s="408"/>
      <c r="BR5" s="408"/>
      <c r="BS5" s="408"/>
      <c r="BT5" s="408"/>
      <c r="BU5" s="409"/>
      <c r="BV5" s="407">
        <v>31225745</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98.9</v>
      </c>
      <c r="CU5" s="405"/>
      <c r="CV5" s="405"/>
      <c r="CW5" s="405"/>
      <c r="CX5" s="405"/>
      <c r="CY5" s="405"/>
      <c r="CZ5" s="405"/>
      <c r="DA5" s="406"/>
      <c r="DB5" s="404">
        <v>90.6</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1092719</v>
      </c>
      <c r="BO6" s="408"/>
      <c r="BP6" s="408"/>
      <c r="BQ6" s="408"/>
      <c r="BR6" s="408"/>
      <c r="BS6" s="408"/>
      <c r="BT6" s="408"/>
      <c r="BU6" s="409"/>
      <c r="BV6" s="407">
        <v>1284091</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99.7</v>
      </c>
      <c r="CU6" s="445"/>
      <c r="CV6" s="445"/>
      <c r="CW6" s="445"/>
      <c r="CX6" s="445"/>
      <c r="CY6" s="445"/>
      <c r="CZ6" s="445"/>
      <c r="DA6" s="446"/>
      <c r="DB6" s="444">
        <v>92.1</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138255</v>
      </c>
      <c r="BO7" s="408"/>
      <c r="BP7" s="408"/>
      <c r="BQ7" s="408"/>
      <c r="BR7" s="408"/>
      <c r="BS7" s="408"/>
      <c r="BT7" s="408"/>
      <c r="BU7" s="409"/>
      <c r="BV7" s="407">
        <v>106204</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13991631</v>
      </c>
      <c r="CU7" s="408"/>
      <c r="CV7" s="408"/>
      <c r="CW7" s="408"/>
      <c r="CX7" s="408"/>
      <c r="CY7" s="408"/>
      <c r="CZ7" s="408"/>
      <c r="DA7" s="409"/>
      <c r="DB7" s="407">
        <v>13560395</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954464</v>
      </c>
      <c r="BO8" s="408"/>
      <c r="BP8" s="408"/>
      <c r="BQ8" s="408"/>
      <c r="BR8" s="408"/>
      <c r="BS8" s="408"/>
      <c r="BT8" s="408"/>
      <c r="BU8" s="409"/>
      <c r="BV8" s="407">
        <v>1177887</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0.55000000000000004</v>
      </c>
      <c r="CU8" s="448"/>
      <c r="CV8" s="448"/>
      <c r="CW8" s="448"/>
      <c r="CX8" s="448"/>
      <c r="CY8" s="448"/>
      <c r="CZ8" s="448"/>
      <c r="DA8" s="449"/>
      <c r="DB8" s="447">
        <v>0.55000000000000004</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56212</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-223423</v>
      </c>
      <c r="BO9" s="408"/>
      <c r="BP9" s="408"/>
      <c r="BQ9" s="408"/>
      <c r="BR9" s="408"/>
      <c r="BS9" s="408"/>
      <c r="BT9" s="408"/>
      <c r="BU9" s="409"/>
      <c r="BV9" s="407">
        <v>-823764</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11.2</v>
      </c>
      <c r="CU9" s="405"/>
      <c r="CV9" s="405"/>
      <c r="CW9" s="405"/>
      <c r="CX9" s="405"/>
      <c r="CY9" s="405"/>
      <c r="CZ9" s="405"/>
      <c r="DA9" s="406"/>
      <c r="DB9" s="404">
        <v>10.6</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57146</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79282</v>
      </c>
      <c r="BO10" s="408"/>
      <c r="BP10" s="408"/>
      <c r="BQ10" s="408"/>
      <c r="BR10" s="408"/>
      <c r="BS10" s="408"/>
      <c r="BT10" s="408"/>
      <c r="BU10" s="409"/>
      <c r="BV10" s="407">
        <v>1552167</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90</v>
      </c>
      <c r="AV11" s="440"/>
      <c r="AW11" s="440"/>
      <c r="AX11" s="440"/>
      <c r="AY11" s="441" t="s">
        <v>119</v>
      </c>
      <c r="AZ11" s="442"/>
      <c r="BA11" s="442"/>
      <c r="BB11" s="442"/>
      <c r="BC11" s="442"/>
      <c r="BD11" s="442"/>
      <c r="BE11" s="442"/>
      <c r="BF11" s="442"/>
      <c r="BG11" s="442"/>
      <c r="BH11" s="442"/>
      <c r="BI11" s="442"/>
      <c r="BJ11" s="442"/>
      <c r="BK11" s="442"/>
      <c r="BL11" s="442"/>
      <c r="BM11" s="443"/>
      <c r="BN11" s="407">
        <v>100</v>
      </c>
      <c r="BO11" s="408"/>
      <c r="BP11" s="408"/>
      <c r="BQ11" s="408"/>
      <c r="BR11" s="408"/>
      <c r="BS11" s="408"/>
      <c r="BT11" s="408"/>
      <c r="BU11" s="409"/>
      <c r="BV11" s="407">
        <v>0</v>
      </c>
      <c r="BW11" s="408"/>
      <c r="BX11" s="408"/>
      <c r="BY11" s="408"/>
      <c r="BZ11" s="408"/>
      <c r="CA11" s="408"/>
      <c r="CB11" s="408"/>
      <c r="CC11" s="409"/>
      <c r="CD11" s="410" t="s">
        <v>120</v>
      </c>
      <c r="CE11" s="411"/>
      <c r="CF11" s="411"/>
      <c r="CG11" s="411"/>
      <c r="CH11" s="411"/>
      <c r="CI11" s="411"/>
      <c r="CJ11" s="411"/>
      <c r="CK11" s="411"/>
      <c r="CL11" s="411"/>
      <c r="CM11" s="411"/>
      <c r="CN11" s="411"/>
      <c r="CO11" s="411"/>
      <c r="CP11" s="411"/>
      <c r="CQ11" s="411"/>
      <c r="CR11" s="411"/>
      <c r="CS11" s="412"/>
      <c r="CT11" s="447" t="s">
        <v>121</v>
      </c>
      <c r="CU11" s="448"/>
      <c r="CV11" s="448"/>
      <c r="CW11" s="448"/>
      <c r="CX11" s="448"/>
      <c r="CY11" s="448"/>
      <c r="CZ11" s="448"/>
      <c r="DA11" s="449"/>
      <c r="DB11" s="447" t="s">
        <v>121</v>
      </c>
      <c r="DC11" s="448"/>
      <c r="DD11" s="448"/>
      <c r="DE11" s="448"/>
      <c r="DF11" s="448"/>
      <c r="DG11" s="448"/>
      <c r="DH11" s="448"/>
      <c r="DI11" s="449"/>
    </row>
    <row r="12" spans="1:119" ht="18.75" customHeight="1" x14ac:dyDescent="0.15">
      <c r="A12" s="181"/>
      <c r="B12" s="467" t="s">
        <v>122</v>
      </c>
      <c r="C12" s="468"/>
      <c r="D12" s="468"/>
      <c r="E12" s="468"/>
      <c r="F12" s="468"/>
      <c r="G12" s="468"/>
      <c r="H12" s="468"/>
      <c r="I12" s="468"/>
      <c r="J12" s="468"/>
      <c r="K12" s="469"/>
      <c r="L12" s="476" t="s">
        <v>123</v>
      </c>
      <c r="M12" s="477"/>
      <c r="N12" s="477"/>
      <c r="O12" s="477"/>
      <c r="P12" s="477"/>
      <c r="Q12" s="478"/>
      <c r="R12" s="479">
        <v>55164</v>
      </c>
      <c r="S12" s="480"/>
      <c r="T12" s="480"/>
      <c r="U12" s="480"/>
      <c r="V12" s="481"/>
      <c r="W12" s="482" t="s">
        <v>1</v>
      </c>
      <c r="X12" s="440"/>
      <c r="Y12" s="440"/>
      <c r="Z12" s="440"/>
      <c r="AA12" s="440"/>
      <c r="AB12" s="483"/>
      <c r="AC12" s="484" t="s">
        <v>124</v>
      </c>
      <c r="AD12" s="485"/>
      <c r="AE12" s="485"/>
      <c r="AF12" s="485"/>
      <c r="AG12" s="486"/>
      <c r="AH12" s="484" t="s">
        <v>125</v>
      </c>
      <c r="AI12" s="485"/>
      <c r="AJ12" s="485"/>
      <c r="AK12" s="485"/>
      <c r="AL12" s="487"/>
      <c r="AM12" s="436" t="s">
        <v>126</v>
      </c>
      <c r="AN12" s="437"/>
      <c r="AO12" s="437"/>
      <c r="AP12" s="437"/>
      <c r="AQ12" s="437"/>
      <c r="AR12" s="437"/>
      <c r="AS12" s="437"/>
      <c r="AT12" s="438"/>
      <c r="AU12" s="439" t="s">
        <v>90</v>
      </c>
      <c r="AV12" s="440"/>
      <c r="AW12" s="440"/>
      <c r="AX12" s="440"/>
      <c r="AY12" s="441" t="s">
        <v>127</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128</v>
      </c>
      <c r="CE12" s="411"/>
      <c r="CF12" s="411"/>
      <c r="CG12" s="411"/>
      <c r="CH12" s="411"/>
      <c r="CI12" s="411"/>
      <c r="CJ12" s="411"/>
      <c r="CK12" s="411"/>
      <c r="CL12" s="411"/>
      <c r="CM12" s="411"/>
      <c r="CN12" s="411"/>
      <c r="CO12" s="411"/>
      <c r="CP12" s="411"/>
      <c r="CQ12" s="411"/>
      <c r="CR12" s="411"/>
      <c r="CS12" s="412"/>
      <c r="CT12" s="447" t="s">
        <v>121</v>
      </c>
      <c r="CU12" s="448"/>
      <c r="CV12" s="448"/>
      <c r="CW12" s="448"/>
      <c r="CX12" s="448"/>
      <c r="CY12" s="448"/>
      <c r="CZ12" s="448"/>
      <c r="DA12" s="449"/>
      <c r="DB12" s="447" t="s">
        <v>121</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129</v>
      </c>
      <c r="N13" s="499"/>
      <c r="O13" s="499"/>
      <c r="P13" s="499"/>
      <c r="Q13" s="500"/>
      <c r="R13" s="491">
        <v>54428</v>
      </c>
      <c r="S13" s="492"/>
      <c r="T13" s="492"/>
      <c r="U13" s="492"/>
      <c r="V13" s="493"/>
      <c r="W13" s="423" t="s">
        <v>130</v>
      </c>
      <c r="X13" s="424"/>
      <c r="Y13" s="424"/>
      <c r="Z13" s="424"/>
      <c r="AA13" s="424"/>
      <c r="AB13" s="414"/>
      <c r="AC13" s="458">
        <v>356</v>
      </c>
      <c r="AD13" s="459"/>
      <c r="AE13" s="459"/>
      <c r="AF13" s="459"/>
      <c r="AG13" s="501"/>
      <c r="AH13" s="458">
        <v>426</v>
      </c>
      <c r="AI13" s="459"/>
      <c r="AJ13" s="459"/>
      <c r="AK13" s="459"/>
      <c r="AL13" s="460"/>
      <c r="AM13" s="436" t="s">
        <v>131</v>
      </c>
      <c r="AN13" s="437"/>
      <c r="AO13" s="437"/>
      <c r="AP13" s="437"/>
      <c r="AQ13" s="437"/>
      <c r="AR13" s="437"/>
      <c r="AS13" s="437"/>
      <c r="AT13" s="438"/>
      <c r="AU13" s="439" t="s">
        <v>132</v>
      </c>
      <c r="AV13" s="440"/>
      <c r="AW13" s="440"/>
      <c r="AX13" s="440"/>
      <c r="AY13" s="441" t="s">
        <v>133</v>
      </c>
      <c r="AZ13" s="442"/>
      <c r="BA13" s="442"/>
      <c r="BB13" s="442"/>
      <c r="BC13" s="442"/>
      <c r="BD13" s="442"/>
      <c r="BE13" s="442"/>
      <c r="BF13" s="442"/>
      <c r="BG13" s="442"/>
      <c r="BH13" s="442"/>
      <c r="BI13" s="442"/>
      <c r="BJ13" s="442"/>
      <c r="BK13" s="442"/>
      <c r="BL13" s="442"/>
      <c r="BM13" s="443"/>
      <c r="BN13" s="407">
        <v>-144041</v>
      </c>
      <c r="BO13" s="408"/>
      <c r="BP13" s="408"/>
      <c r="BQ13" s="408"/>
      <c r="BR13" s="408"/>
      <c r="BS13" s="408"/>
      <c r="BT13" s="408"/>
      <c r="BU13" s="409"/>
      <c r="BV13" s="407">
        <v>728403</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6.8</v>
      </c>
      <c r="CU13" s="405"/>
      <c r="CV13" s="405"/>
      <c r="CW13" s="405"/>
      <c r="CX13" s="405"/>
      <c r="CY13" s="405"/>
      <c r="CZ13" s="405"/>
      <c r="DA13" s="406"/>
      <c r="DB13" s="404">
        <v>6.4</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55655</v>
      </c>
      <c r="S14" s="492"/>
      <c r="T14" s="492"/>
      <c r="U14" s="492"/>
      <c r="V14" s="493"/>
      <c r="W14" s="397"/>
      <c r="X14" s="398"/>
      <c r="Y14" s="398"/>
      <c r="Z14" s="398"/>
      <c r="AA14" s="398"/>
      <c r="AB14" s="387"/>
      <c r="AC14" s="494">
        <v>1.7</v>
      </c>
      <c r="AD14" s="495"/>
      <c r="AE14" s="495"/>
      <c r="AF14" s="495"/>
      <c r="AG14" s="496"/>
      <c r="AH14" s="494">
        <v>1.9</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35.200000000000003</v>
      </c>
      <c r="CU14" s="506"/>
      <c r="CV14" s="506"/>
      <c r="CW14" s="506"/>
      <c r="CX14" s="506"/>
      <c r="CY14" s="506"/>
      <c r="CZ14" s="506"/>
      <c r="DA14" s="507"/>
      <c r="DB14" s="505">
        <v>49</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129</v>
      </c>
      <c r="N15" s="499"/>
      <c r="O15" s="499"/>
      <c r="P15" s="499"/>
      <c r="Q15" s="500"/>
      <c r="R15" s="491">
        <v>55044</v>
      </c>
      <c r="S15" s="492"/>
      <c r="T15" s="492"/>
      <c r="U15" s="492"/>
      <c r="V15" s="493"/>
      <c r="W15" s="423" t="s">
        <v>137</v>
      </c>
      <c r="X15" s="424"/>
      <c r="Y15" s="424"/>
      <c r="Z15" s="424"/>
      <c r="AA15" s="424"/>
      <c r="AB15" s="414"/>
      <c r="AC15" s="458">
        <v>5806</v>
      </c>
      <c r="AD15" s="459"/>
      <c r="AE15" s="459"/>
      <c r="AF15" s="459"/>
      <c r="AG15" s="501"/>
      <c r="AH15" s="458">
        <v>6590</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6860890</v>
      </c>
      <c r="BO15" s="371"/>
      <c r="BP15" s="371"/>
      <c r="BQ15" s="371"/>
      <c r="BR15" s="371"/>
      <c r="BS15" s="371"/>
      <c r="BT15" s="371"/>
      <c r="BU15" s="372"/>
      <c r="BV15" s="370">
        <v>6416088</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28.1</v>
      </c>
      <c r="AD16" s="495"/>
      <c r="AE16" s="495"/>
      <c r="AF16" s="495"/>
      <c r="AG16" s="496"/>
      <c r="AH16" s="494">
        <v>29.2</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11969314</v>
      </c>
      <c r="BO16" s="408"/>
      <c r="BP16" s="408"/>
      <c r="BQ16" s="408"/>
      <c r="BR16" s="408"/>
      <c r="BS16" s="408"/>
      <c r="BT16" s="408"/>
      <c r="BU16" s="409"/>
      <c r="BV16" s="407">
        <v>11667463</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14472</v>
      </c>
      <c r="AD17" s="459"/>
      <c r="AE17" s="459"/>
      <c r="AF17" s="459"/>
      <c r="AG17" s="501"/>
      <c r="AH17" s="458">
        <v>15582</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8646452</v>
      </c>
      <c r="BO17" s="408"/>
      <c r="BP17" s="408"/>
      <c r="BQ17" s="408"/>
      <c r="BR17" s="408"/>
      <c r="BS17" s="408"/>
      <c r="BT17" s="408"/>
      <c r="BU17" s="409"/>
      <c r="BV17" s="407">
        <v>8078694</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61.76</v>
      </c>
      <c r="M18" s="531"/>
      <c r="N18" s="531"/>
      <c r="O18" s="531"/>
      <c r="P18" s="531"/>
      <c r="Q18" s="531"/>
      <c r="R18" s="532"/>
      <c r="S18" s="532"/>
      <c r="T18" s="532"/>
      <c r="U18" s="532"/>
      <c r="V18" s="533"/>
      <c r="W18" s="425"/>
      <c r="X18" s="426"/>
      <c r="Y18" s="426"/>
      <c r="Z18" s="426"/>
      <c r="AA18" s="426"/>
      <c r="AB18" s="417"/>
      <c r="AC18" s="534">
        <v>70.099999999999994</v>
      </c>
      <c r="AD18" s="535"/>
      <c r="AE18" s="535"/>
      <c r="AF18" s="535"/>
      <c r="AG18" s="536"/>
      <c r="AH18" s="534">
        <v>69</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13861715</v>
      </c>
      <c r="BO18" s="408"/>
      <c r="BP18" s="408"/>
      <c r="BQ18" s="408"/>
      <c r="BR18" s="408"/>
      <c r="BS18" s="408"/>
      <c r="BT18" s="408"/>
      <c r="BU18" s="409"/>
      <c r="BV18" s="407">
        <v>12788872</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910</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18115755</v>
      </c>
      <c r="BO19" s="408"/>
      <c r="BP19" s="408"/>
      <c r="BQ19" s="408"/>
      <c r="BR19" s="408"/>
      <c r="BS19" s="408"/>
      <c r="BT19" s="408"/>
      <c r="BU19" s="409"/>
      <c r="BV19" s="407">
        <v>18271742</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23675</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23623812</v>
      </c>
      <c r="BO22" s="371"/>
      <c r="BP22" s="371"/>
      <c r="BQ22" s="371"/>
      <c r="BR22" s="371"/>
      <c r="BS22" s="371"/>
      <c r="BT22" s="371"/>
      <c r="BU22" s="372"/>
      <c r="BV22" s="370">
        <v>23952019</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20471203</v>
      </c>
      <c r="BO23" s="408"/>
      <c r="BP23" s="408"/>
      <c r="BQ23" s="408"/>
      <c r="BR23" s="408"/>
      <c r="BS23" s="408"/>
      <c r="BT23" s="408"/>
      <c r="BU23" s="409"/>
      <c r="BV23" s="407">
        <v>21813441</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8950</v>
      </c>
      <c r="R24" s="459"/>
      <c r="S24" s="459"/>
      <c r="T24" s="459"/>
      <c r="U24" s="459"/>
      <c r="V24" s="501"/>
      <c r="W24" s="553"/>
      <c r="X24" s="554"/>
      <c r="Y24" s="555"/>
      <c r="Z24" s="457" t="s">
        <v>162</v>
      </c>
      <c r="AA24" s="437"/>
      <c r="AB24" s="437"/>
      <c r="AC24" s="437"/>
      <c r="AD24" s="437"/>
      <c r="AE24" s="437"/>
      <c r="AF24" s="437"/>
      <c r="AG24" s="438"/>
      <c r="AH24" s="458">
        <v>372</v>
      </c>
      <c r="AI24" s="459"/>
      <c r="AJ24" s="459"/>
      <c r="AK24" s="459"/>
      <c r="AL24" s="501"/>
      <c r="AM24" s="458">
        <v>1177752</v>
      </c>
      <c r="AN24" s="459"/>
      <c r="AO24" s="459"/>
      <c r="AP24" s="459"/>
      <c r="AQ24" s="459"/>
      <c r="AR24" s="501"/>
      <c r="AS24" s="458">
        <v>3166</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15034112</v>
      </c>
      <c r="BO24" s="408"/>
      <c r="BP24" s="408"/>
      <c r="BQ24" s="408"/>
      <c r="BR24" s="408"/>
      <c r="BS24" s="408"/>
      <c r="BT24" s="408"/>
      <c r="BU24" s="409"/>
      <c r="BV24" s="407">
        <v>14628563</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7300</v>
      </c>
      <c r="R25" s="459"/>
      <c r="S25" s="459"/>
      <c r="T25" s="459"/>
      <c r="U25" s="459"/>
      <c r="V25" s="501"/>
      <c r="W25" s="553"/>
      <c r="X25" s="554"/>
      <c r="Y25" s="555"/>
      <c r="Z25" s="457" t="s">
        <v>165</v>
      </c>
      <c r="AA25" s="437"/>
      <c r="AB25" s="437"/>
      <c r="AC25" s="437"/>
      <c r="AD25" s="437"/>
      <c r="AE25" s="437"/>
      <c r="AF25" s="437"/>
      <c r="AG25" s="438"/>
      <c r="AH25" s="458">
        <v>60</v>
      </c>
      <c r="AI25" s="459"/>
      <c r="AJ25" s="459"/>
      <c r="AK25" s="459"/>
      <c r="AL25" s="501"/>
      <c r="AM25" s="458">
        <v>174180</v>
      </c>
      <c r="AN25" s="459"/>
      <c r="AO25" s="459"/>
      <c r="AP25" s="459"/>
      <c r="AQ25" s="459"/>
      <c r="AR25" s="501"/>
      <c r="AS25" s="458">
        <v>2903</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4418827</v>
      </c>
      <c r="BO25" s="371"/>
      <c r="BP25" s="371"/>
      <c r="BQ25" s="371"/>
      <c r="BR25" s="371"/>
      <c r="BS25" s="371"/>
      <c r="BT25" s="371"/>
      <c r="BU25" s="372"/>
      <c r="BV25" s="370">
        <v>3760817</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6480</v>
      </c>
      <c r="R26" s="459"/>
      <c r="S26" s="459"/>
      <c r="T26" s="459"/>
      <c r="U26" s="459"/>
      <c r="V26" s="501"/>
      <c r="W26" s="553"/>
      <c r="X26" s="554"/>
      <c r="Y26" s="555"/>
      <c r="Z26" s="457" t="s">
        <v>168</v>
      </c>
      <c r="AA26" s="559"/>
      <c r="AB26" s="559"/>
      <c r="AC26" s="559"/>
      <c r="AD26" s="559"/>
      <c r="AE26" s="559"/>
      <c r="AF26" s="559"/>
      <c r="AG26" s="560"/>
      <c r="AH26" s="458">
        <v>6</v>
      </c>
      <c r="AI26" s="459"/>
      <c r="AJ26" s="459"/>
      <c r="AK26" s="459"/>
      <c r="AL26" s="501"/>
      <c r="AM26" s="458">
        <v>15312</v>
      </c>
      <c r="AN26" s="459"/>
      <c r="AO26" s="459"/>
      <c r="AP26" s="459"/>
      <c r="AQ26" s="459"/>
      <c r="AR26" s="501"/>
      <c r="AS26" s="458">
        <v>2552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121</v>
      </c>
      <c r="BO26" s="408"/>
      <c r="BP26" s="408"/>
      <c r="BQ26" s="408"/>
      <c r="BR26" s="408"/>
      <c r="BS26" s="408"/>
      <c r="BT26" s="408"/>
      <c r="BU26" s="409"/>
      <c r="BV26" s="407" t="s">
        <v>121</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5080</v>
      </c>
      <c r="R27" s="459"/>
      <c r="S27" s="459"/>
      <c r="T27" s="459"/>
      <c r="U27" s="459"/>
      <c r="V27" s="501"/>
      <c r="W27" s="553"/>
      <c r="X27" s="554"/>
      <c r="Y27" s="555"/>
      <c r="Z27" s="457" t="s">
        <v>171</v>
      </c>
      <c r="AA27" s="437"/>
      <c r="AB27" s="437"/>
      <c r="AC27" s="437"/>
      <c r="AD27" s="437"/>
      <c r="AE27" s="437"/>
      <c r="AF27" s="437"/>
      <c r="AG27" s="438"/>
      <c r="AH27" s="458">
        <v>3</v>
      </c>
      <c r="AI27" s="459"/>
      <c r="AJ27" s="459"/>
      <c r="AK27" s="459"/>
      <c r="AL27" s="501"/>
      <c r="AM27" s="458">
        <v>10339</v>
      </c>
      <c r="AN27" s="459"/>
      <c r="AO27" s="459"/>
      <c r="AP27" s="459"/>
      <c r="AQ27" s="459"/>
      <c r="AR27" s="501"/>
      <c r="AS27" s="458">
        <v>3446</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121</v>
      </c>
      <c r="BO27" s="527"/>
      <c r="BP27" s="527"/>
      <c r="BQ27" s="527"/>
      <c r="BR27" s="527"/>
      <c r="BS27" s="527"/>
      <c r="BT27" s="527"/>
      <c r="BU27" s="528"/>
      <c r="BV27" s="526" t="s">
        <v>121</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4460</v>
      </c>
      <c r="R28" s="459"/>
      <c r="S28" s="459"/>
      <c r="T28" s="459"/>
      <c r="U28" s="459"/>
      <c r="V28" s="501"/>
      <c r="W28" s="553"/>
      <c r="X28" s="554"/>
      <c r="Y28" s="555"/>
      <c r="Z28" s="457" t="s">
        <v>174</v>
      </c>
      <c r="AA28" s="437"/>
      <c r="AB28" s="437"/>
      <c r="AC28" s="437"/>
      <c r="AD28" s="437"/>
      <c r="AE28" s="437"/>
      <c r="AF28" s="437"/>
      <c r="AG28" s="438"/>
      <c r="AH28" s="458" t="s">
        <v>121</v>
      </c>
      <c r="AI28" s="459"/>
      <c r="AJ28" s="459"/>
      <c r="AK28" s="459"/>
      <c r="AL28" s="501"/>
      <c r="AM28" s="458" t="s">
        <v>121</v>
      </c>
      <c r="AN28" s="459"/>
      <c r="AO28" s="459"/>
      <c r="AP28" s="459"/>
      <c r="AQ28" s="459"/>
      <c r="AR28" s="501"/>
      <c r="AS28" s="458" t="s">
        <v>121</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4739705</v>
      </c>
      <c r="BO28" s="371"/>
      <c r="BP28" s="371"/>
      <c r="BQ28" s="371"/>
      <c r="BR28" s="371"/>
      <c r="BS28" s="371"/>
      <c r="BT28" s="371"/>
      <c r="BU28" s="372"/>
      <c r="BV28" s="370">
        <v>4660422</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17</v>
      </c>
      <c r="M29" s="459"/>
      <c r="N29" s="459"/>
      <c r="O29" s="459"/>
      <c r="P29" s="501"/>
      <c r="Q29" s="458">
        <v>4130</v>
      </c>
      <c r="R29" s="459"/>
      <c r="S29" s="459"/>
      <c r="T29" s="459"/>
      <c r="U29" s="459"/>
      <c r="V29" s="501"/>
      <c r="W29" s="556"/>
      <c r="X29" s="557"/>
      <c r="Y29" s="558"/>
      <c r="Z29" s="457" t="s">
        <v>177</v>
      </c>
      <c r="AA29" s="437"/>
      <c r="AB29" s="437"/>
      <c r="AC29" s="437"/>
      <c r="AD29" s="437"/>
      <c r="AE29" s="437"/>
      <c r="AF29" s="437"/>
      <c r="AG29" s="438"/>
      <c r="AH29" s="458">
        <v>375</v>
      </c>
      <c r="AI29" s="459"/>
      <c r="AJ29" s="459"/>
      <c r="AK29" s="459"/>
      <c r="AL29" s="501"/>
      <c r="AM29" s="458">
        <v>1188091</v>
      </c>
      <c r="AN29" s="459"/>
      <c r="AO29" s="459"/>
      <c r="AP29" s="459"/>
      <c r="AQ29" s="459"/>
      <c r="AR29" s="501"/>
      <c r="AS29" s="458">
        <v>3168</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289198</v>
      </c>
      <c r="BO29" s="408"/>
      <c r="BP29" s="408"/>
      <c r="BQ29" s="408"/>
      <c r="BR29" s="408"/>
      <c r="BS29" s="408"/>
      <c r="BT29" s="408"/>
      <c r="BU29" s="409"/>
      <c r="BV29" s="407">
        <v>227071</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99.2</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2318070</v>
      </c>
      <c r="BO30" s="527"/>
      <c r="BP30" s="527"/>
      <c r="BQ30" s="527"/>
      <c r="BR30" s="527"/>
      <c r="BS30" s="527"/>
      <c r="BT30" s="527"/>
      <c r="BU30" s="528"/>
      <c r="BV30" s="526">
        <v>1913882</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IF('各会計、関係団体の財政状況及び健全化判断比率'!B32="","",'各会計、関係団体の財政状況及び健全化判断比率'!B32)</f>
        <v>水道事業会計</v>
      </c>
      <c r="AP34" s="598"/>
      <c r="AQ34" s="598"/>
      <c r="AR34" s="598"/>
      <c r="AS34" s="598"/>
      <c r="AT34" s="598"/>
      <c r="AU34" s="598"/>
      <c r="AV34" s="598"/>
      <c r="AW34" s="598"/>
      <c r="AX34" s="598"/>
      <c r="AY34" s="598"/>
      <c r="AZ34" s="598"/>
      <c r="BA34" s="598"/>
      <c r="BB34" s="598"/>
      <c r="BC34" s="598"/>
      <c r="BD34" s="181"/>
      <c r="BE34" s="597">
        <f>IF(BG34="","",MAX(C34:D43,U34:V43,AM34:AN43)+1)</f>
        <v>9</v>
      </c>
      <c r="BF34" s="597"/>
      <c r="BG34" s="598" t="str">
        <f>IF('各会計、関係団体の財政状況及び健全化判断比率'!B34="","",'各会計、関係団体の財政状況及び健全化判断比率'!B34)</f>
        <v>上頓野産業団地造成事業特別会計</v>
      </c>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直方市・北九州市岡森用水組合（一般会計）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18</v>
      </c>
      <c r="CP34" s="597"/>
      <c r="CQ34" s="598" t="str">
        <f>IF('各会計、関係団体の財政状況及び健全化判断比率'!BS7="","",'各会計、関係団体の財政状況及び健全化判断比率'!BS7)</f>
        <v>直方文化青少年協会</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同和地区住宅資金貸付事業特別会計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介護保険特別会計（保険事業勘定）</v>
      </c>
      <c r="X35" s="598"/>
      <c r="Y35" s="598"/>
      <c r="Z35" s="598"/>
      <c r="AA35" s="598"/>
      <c r="AB35" s="598"/>
      <c r="AC35" s="598"/>
      <c r="AD35" s="598"/>
      <c r="AE35" s="598"/>
      <c r="AF35" s="598"/>
      <c r="AG35" s="598"/>
      <c r="AH35" s="598"/>
      <c r="AI35" s="598"/>
      <c r="AJ35" s="598"/>
      <c r="AK35" s="598"/>
      <c r="AL35" s="181"/>
      <c r="AM35" s="597">
        <f t="shared" ref="AM35:AM43" si="0">IF(AO35="","",AM34+1)</f>
        <v>8</v>
      </c>
      <c r="AN35" s="597"/>
      <c r="AO35" s="598" t="str">
        <f>IF('各会計、関係団体の財政状況及び健全化判断比率'!B33="","",'各会計、関係団体の財政状況及び健全化判断比率'!B33)</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直方・鞍手広域市町村圏事務組合（一般会計）</v>
      </c>
      <c r="BZ35" s="598"/>
      <c r="CA35" s="598"/>
      <c r="CB35" s="598"/>
      <c r="CC35" s="598"/>
      <c r="CD35" s="598"/>
      <c r="CE35" s="598"/>
      <c r="CF35" s="598"/>
      <c r="CG35" s="598"/>
      <c r="CH35" s="598"/>
      <c r="CI35" s="598"/>
      <c r="CJ35" s="598"/>
      <c r="CK35" s="598"/>
      <c r="CL35" s="598"/>
      <c r="CM35" s="598"/>
      <c r="CN35" s="181"/>
      <c r="CO35" s="597">
        <f t="shared" ref="CO35:CO43" si="3">IF(CQ35="","",CO34+1)</f>
        <v>19</v>
      </c>
      <c r="CP35" s="597"/>
      <c r="CQ35" s="598" t="str">
        <f>IF('各会計、関係団体の財政状況及び健全化判断比率'!BS8="","",'各会計、関係団体の財政状況及び健全化判断比率'!BS8)</f>
        <v>まちづくり直方</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介護保険特別会計（介護サービス事業勘定）</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12</v>
      </c>
      <c r="BX36" s="597"/>
      <c r="BY36" s="598" t="str">
        <f>IF('各会計、関係団体の財政状況及び健全化判断比率'!B70="","",'各会計、関係団体の財政状況及び健全化判断比率'!B70)</f>
        <v>直方・鞍手広域市町村圏事務組合（休日等急患センター事業特別会計）</v>
      </c>
      <c r="BZ36" s="598"/>
      <c r="CA36" s="598"/>
      <c r="CB36" s="598"/>
      <c r="CC36" s="598"/>
      <c r="CD36" s="598"/>
      <c r="CE36" s="598"/>
      <c r="CF36" s="598"/>
      <c r="CG36" s="598"/>
      <c r="CH36" s="598"/>
      <c r="CI36" s="598"/>
      <c r="CJ36" s="598"/>
      <c r="CK36" s="598"/>
      <c r="CL36" s="598"/>
      <c r="CM36" s="598"/>
      <c r="CN36" s="181"/>
      <c r="CO36" s="597">
        <f t="shared" si="3"/>
        <v>20</v>
      </c>
      <c r="CP36" s="597"/>
      <c r="CQ36" s="598" t="str">
        <f>IF('各会計、関係団体の財政状況及び健全化判断比率'!BS9="","",'各会計、関係団体の財政状況及び健全化判断比率'!BS9)</f>
        <v>直方市土地開発公社</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〇</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6</v>
      </c>
      <c r="V37" s="597"/>
      <c r="W37" s="598" t="str">
        <f>IF('各会計、関係団体の財政状況及び健全化判断比率'!B31="","",'各会計、関係団体の財政状況及び健全化判断比率'!B31)</f>
        <v>後期高齢者医療特別会計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13</v>
      </c>
      <c r="BX37" s="597"/>
      <c r="BY37" s="598" t="str">
        <f>IF('各会計、関係団体の財政状況及び健全化判断比率'!B71="","",'各会計、関係団体の財政状況及び健全化判断比率'!B71)</f>
        <v>直方・鞍手広域市町村圏事務組合（消防特別会計）</v>
      </c>
      <c r="BZ37" s="598"/>
      <c r="CA37" s="598"/>
      <c r="CB37" s="598"/>
      <c r="CC37" s="598"/>
      <c r="CD37" s="598"/>
      <c r="CE37" s="598"/>
      <c r="CF37" s="598"/>
      <c r="CG37" s="598"/>
      <c r="CH37" s="598"/>
      <c r="CI37" s="598"/>
      <c r="CJ37" s="598"/>
      <c r="CK37" s="598"/>
      <c r="CL37" s="598"/>
      <c r="CM37" s="598"/>
      <c r="CN37" s="181"/>
      <c r="CO37" s="597">
        <f t="shared" si="3"/>
        <v>21</v>
      </c>
      <c r="CP37" s="597"/>
      <c r="CQ37" s="598" t="str">
        <f>IF('各会計、関係団体の財政状況及び健全化判断比率'!BS10="","",'各会計、関係団体の財政状況及び健全化判断比率'!BS10)</f>
        <v>直鞍情報・産業振興協会</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14</v>
      </c>
      <c r="BX38" s="597"/>
      <c r="BY38" s="598" t="str">
        <f>IF('各会計、関係団体の財政状況及び健全化判断比率'!B72="","",'各会計、関係団体の財政状況及び健全化判断比率'!B72)</f>
        <v>福岡県自治振興組合（一般会計）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15</v>
      </c>
      <c r="BX39" s="597"/>
      <c r="BY39" s="598" t="str">
        <f>IF('各会計、関係団体の財政状況及び健全化判断比率'!B73="","",'各会計、関係団体の財政状況及び健全化判断比率'!B73)</f>
        <v>福岡県自治振興組合（公文書館事業特別会計）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16</v>
      </c>
      <c r="BX40" s="597"/>
      <c r="BY40" s="598" t="str">
        <f>IF('各会計、関係団体の財政状況及び健全化判断比率'!B74="","",'各会計、関係団体の財政状況及び健全化判断比率'!B74)</f>
        <v>福岡県後期高齢者医療広域連合（一般会計）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17</v>
      </c>
      <c r="BX41" s="597"/>
      <c r="BY41" s="598" t="str">
        <f>IF('各会計、関係団体の財政状況及び健全化判断比率'!B75="","",'各会計、関係団体の財政状況及び健全化判断比率'!B75)</f>
        <v>福岡県後期高齢者医療広域連合（後期高齢者医療特別会計）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xzHcn6i004gbdeclX1rfpWc2kCGjCh0vGFY5o1W1qpnDNlCR+o9IlJCoU8LCrSjIQRx+Xxoszus5PTsXOfGsGQ==" saltValue="4aNBgFryFp+3+mMwXd8ZW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7101931</v>
      </c>
      <c r="S5" s="613"/>
      <c r="T5" s="613"/>
      <c r="U5" s="613"/>
      <c r="V5" s="613"/>
      <c r="W5" s="613"/>
      <c r="X5" s="613"/>
      <c r="Y5" s="614"/>
      <c r="Z5" s="615">
        <v>22.7</v>
      </c>
      <c r="AA5" s="615"/>
      <c r="AB5" s="615"/>
      <c r="AC5" s="615"/>
      <c r="AD5" s="616">
        <v>6714856</v>
      </c>
      <c r="AE5" s="616"/>
      <c r="AF5" s="616"/>
      <c r="AG5" s="616"/>
      <c r="AH5" s="616"/>
      <c r="AI5" s="616"/>
      <c r="AJ5" s="616"/>
      <c r="AK5" s="616"/>
      <c r="AL5" s="617">
        <v>48.3</v>
      </c>
      <c r="AM5" s="618"/>
      <c r="AN5" s="618"/>
      <c r="AO5" s="619"/>
      <c r="AP5" s="609" t="s">
        <v>216</v>
      </c>
      <c r="AQ5" s="610"/>
      <c r="AR5" s="610"/>
      <c r="AS5" s="610"/>
      <c r="AT5" s="610"/>
      <c r="AU5" s="610"/>
      <c r="AV5" s="610"/>
      <c r="AW5" s="610"/>
      <c r="AX5" s="610"/>
      <c r="AY5" s="610"/>
      <c r="AZ5" s="610"/>
      <c r="BA5" s="610"/>
      <c r="BB5" s="610"/>
      <c r="BC5" s="610"/>
      <c r="BD5" s="610"/>
      <c r="BE5" s="610"/>
      <c r="BF5" s="611"/>
      <c r="BG5" s="623">
        <v>6714856</v>
      </c>
      <c r="BH5" s="624"/>
      <c r="BI5" s="624"/>
      <c r="BJ5" s="624"/>
      <c r="BK5" s="624"/>
      <c r="BL5" s="624"/>
      <c r="BM5" s="624"/>
      <c r="BN5" s="625"/>
      <c r="BO5" s="626">
        <v>94.5</v>
      </c>
      <c r="BP5" s="626"/>
      <c r="BQ5" s="626"/>
      <c r="BR5" s="626"/>
      <c r="BS5" s="627">
        <v>79328</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196109</v>
      </c>
      <c r="S6" s="624"/>
      <c r="T6" s="624"/>
      <c r="U6" s="624"/>
      <c r="V6" s="624"/>
      <c r="W6" s="624"/>
      <c r="X6" s="624"/>
      <c r="Y6" s="625"/>
      <c r="Z6" s="626">
        <v>0.6</v>
      </c>
      <c r="AA6" s="626"/>
      <c r="AB6" s="626"/>
      <c r="AC6" s="626"/>
      <c r="AD6" s="627">
        <v>196109</v>
      </c>
      <c r="AE6" s="627"/>
      <c r="AF6" s="627"/>
      <c r="AG6" s="627"/>
      <c r="AH6" s="627"/>
      <c r="AI6" s="627"/>
      <c r="AJ6" s="627"/>
      <c r="AK6" s="627"/>
      <c r="AL6" s="628">
        <v>1.4</v>
      </c>
      <c r="AM6" s="629"/>
      <c r="AN6" s="629"/>
      <c r="AO6" s="630"/>
      <c r="AP6" s="620" t="s">
        <v>221</v>
      </c>
      <c r="AQ6" s="621"/>
      <c r="AR6" s="621"/>
      <c r="AS6" s="621"/>
      <c r="AT6" s="621"/>
      <c r="AU6" s="621"/>
      <c r="AV6" s="621"/>
      <c r="AW6" s="621"/>
      <c r="AX6" s="621"/>
      <c r="AY6" s="621"/>
      <c r="AZ6" s="621"/>
      <c r="BA6" s="621"/>
      <c r="BB6" s="621"/>
      <c r="BC6" s="621"/>
      <c r="BD6" s="621"/>
      <c r="BE6" s="621"/>
      <c r="BF6" s="622"/>
      <c r="BG6" s="623">
        <v>6714856</v>
      </c>
      <c r="BH6" s="624"/>
      <c r="BI6" s="624"/>
      <c r="BJ6" s="624"/>
      <c r="BK6" s="624"/>
      <c r="BL6" s="624"/>
      <c r="BM6" s="624"/>
      <c r="BN6" s="625"/>
      <c r="BO6" s="626">
        <v>94.5</v>
      </c>
      <c r="BP6" s="626"/>
      <c r="BQ6" s="626"/>
      <c r="BR6" s="626"/>
      <c r="BS6" s="627">
        <v>79328</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206654</v>
      </c>
      <c r="CS6" s="624"/>
      <c r="CT6" s="624"/>
      <c r="CU6" s="624"/>
      <c r="CV6" s="624"/>
      <c r="CW6" s="624"/>
      <c r="CX6" s="624"/>
      <c r="CY6" s="625"/>
      <c r="CZ6" s="617">
        <v>0.7</v>
      </c>
      <c r="DA6" s="618"/>
      <c r="DB6" s="618"/>
      <c r="DC6" s="634"/>
      <c r="DD6" s="632" t="s">
        <v>121</v>
      </c>
      <c r="DE6" s="624"/>
      <c r="DF6" s="624"/>
      <c r="DG6" s="624"/>
      <c r="DH6" s="624"/>
      <c r="DI6" s="624"/>
      <c r="DJ6" s="624"/>
      <c r="DK6" s="624"/>
      <c r="DL6" s="624"/>
      <c r="DM6" s="624"/>
      <c r="DN6" s="624"/>
      <c r="DO6" s="624"/>
      <c r="DP6" s="625"/>
      <c r="DQ6" s="632">
        <v>206654</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1495</v>
      </c>
      <c r="S7" s="624"/>
      <c r="T7" s="624"/>
      <c r="U7" s="624"/>
      <c r="V7" s="624"/>
      <c r="W7" s="624"/>
      <c r="X7" s="624"/>
      <c r="Y7" s="625"/>
      <c r="Z7" s="626">
        <v>0</v>
      </c>
      <c r="AA7" s="626"/>
      <c r="AB7" s="626"/>
      <c r="AC7" s="626"/>
      <c r="AD7" s="627">
        <v>1495</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2833506</v>
      </c>
      <c r="BH7" s="624"/>
      <c r="BI7" s="624"/>
      <c r="BJ7" s="624"/>
      <c r="BK7" s="624"/>
      <c r="BL7" s="624"/>
      <c r="BM7" s="624"/>
      <c r="BN7" s="625"/>
      <c r="BO7" s="626">
        <v>39.9</v>
      </c>
      <c r="BP7" s="626"/>
      <c r="BQ7" s="626"/>
      <c r="BR7" s="626"/>
      <c r="BS7" s="627">
        <v>79328</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2965651</v>
      </c>
      <c r="CS7" s="624"/>
      <c r="CT7" s="624"/>
      <c r="CU7" s="624"/>
      <c r="CV7" s="624"/>
      <c r="CW7" s="624"/>
      <c r="CX7" s="624"/>
      <c r="CY7" s="625"/>
      <c r="CZ7" s="626">
        <v>9.8000000000000007</v>
      </c>
      <c r="DA7" s="626"/>
      <c r="DB7" s="626"/>
      <c r="DC7" s="626"/>
      <c r="DD7" s="632">
        <v>183948</v>
      </c>
      <c r="DE7" s="624"/>
      <c r="DF7" s="624"/>
      <c r="DG7" s="624"/>
      <c r="DH7" s="624"/>
      <c r="DI7" s="624"/>
      <c r="DJ7" s="624"/>
      <c r="DK7" s="624"/>
      <c r="DL7" s="624"/>
      <c r="DM7" s="624"/>
      <c r="DN7" s="624"/>
      <c r="DO7" s="624"/>
      <c r="DP7" s="625"/>
      <c r="DQ7" s="632">
        <v>1534127</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30768</v>
      </c>
      <c r="S8" s="624"/>
      <c r="T8" s="624"/>
      <c r="U8" s="624"/>
      <c r="V8" s="624"/>
      <c r="W8" s="624"/>
      <c r="X8" s="624"/>
      <c r="Y8" s="625"/>
      <c r="Z8" s="626">
        <v>0.1</v>
      </c>
      <c r="AA8" s="626"/>
      <c r="AB8" s="626"/>
      <c r="AC8" s="626"/>
      <c r="AD8" s="627">
        <v>30768</v>
      </c>
      <c r="AE8" s="627"/>
      <c r="AF8" s="627"/>
      <c r="AG8" s="627"/>
      <c r="AH8" s="627"/>
      <c r="AI8" s="627"/>
      <c r="AJ8" s="627"/>
      <c r="AK8" s="627"/>
      <c r="AL8" s="628">
        <v>0.2</v>
      </c>
      <c r="AM8" s="629"/>
      <c r="AN8" s="629"/>
      <c r="AO8" s="630"/>
      <c r="AP8" s="620" t="s">
        <v>227</v>
      </c>
      <c r="AQ8" s="621"/>
      <c r="AR8" s="621"/>
      <c r="AS8" s="621"/>
      <c r="AT8" s="621"/>
      <c r="AU8" s="621"/>
      <c r="AV8" s="621"/>
      <c r="AW8" s="621"/>
      <c r="AX8" s="621"/>
      <c r="AY8" s="621"/>
      <c r="AZ8" s="621"/>
      <c r="BA8" s="621"/>
      <c r="BB8" s="621"/>
      <c r="BC8" s="621"/>
      <c r="BD8" s="621"/>
      <c r="BE8" s="621"/>
      <c r="BF8" s="622"/>
      <c r="BG8" s="623">
        <v>90871</v>
      </c>
      <c r="BH8" s="624"/>
      <c r="BI8" s="624"/>
      <c r="BJ8" s="624"/>
      <c r="BK8" s="624"/>
      <c r="BL8" s="624"/>
      <c r="BM8" s="624"/>
      <c r="BN8" s="625"/>
      <c r="BO8" s="626">
        <v>1.3</v>
      </c>
      <c r="BP8" s="626"/>
      <c r="BQ8" s="626"/>
      <c r="BR8" s="626"/>
      <c r="BS8" s="627" t="s">
        <v>121</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14720796</v>
      </c>
      <c r="CS8" s="624"/>
      <c r="CT8" s="624"/>
      <c r="CU8" s="624"/>
      <c r="CV8" s="624"/>
      <c r="CW8" s="624"/>
      <c r="CX8" s="624"/>
      <c r="CY8" s="625"/>
      <c r="CZ8" s="626">
        <v>48.7</v>
      </c>
      <c r="DA8" s="626"/>
      <c r="DB8" s="626"/>
      <c r="DC8" s="626"/>
      <c r="DD8" s="632">
        <v>365168</v>
      </c>
      <c r="DE8" s="624"/>
      <c r="DF8" s="624"/>
      <c r="DG8" s="624"/>
      <c r="DH8" s="624"/>
      <c r="DI8" s="624"/>
      <c r="DJ8" s="624"/>
      <c r="DK8" s="624"/>
      <c r="DL8" s="624"/>
      <c r="DM8" s="624"/>
      <c r="DN8" s="624"/>
      <c r="DO8" s="624"/>
      <c r="DP8" s="625"/>
      <c r="DQ8" s="632">
        <v>7186639</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38044</v>
      </c>
      <c r="S9" s="624"/>
      <c r="T9" s="624"/>
      <c r="U9" s="624"/>
      <c r="V9" s="624"/>
      <c r="W9" s="624"/>
      <c r="X9" s="624"/>
      <c r="Y9" s="625"/>
      <c r="Z9" s="626">
        <v>0.1</v>
      </c>
      <c r="AA9" s="626"/>
      <c r="AB9" s="626"/>
      <c r="AC9" s="626"/>
      <c r="AD9" s="627">
        <v>38044</v>
      </c>
      <c r="AE9" s="627"/>
      <c r="AF9" s="627"/>
      <c r="AG9" s="627"/>
      <c r="AH9" s="627"/>
      <c r="AI9" s="627"/>
      <c r="AJ9" s="627"/>
      <c r="AK9" s="627"/>
      <c r="AL9" s="628">
        <v>0.3</v>
      </c>
      <c r="AM9" s="629"/>
      <c r="AN9" s="629"/>
      <c r="AO9" s="630"/>
      <c r="AP9" s="620" t="s">
        <v>230</v>
      </c>
      <c r="AQ9" s="621"/>
      <c r="AR9" s="621"/>
      <c r="AS9" s="621"/>
      <c r="AT9" s="621"/>
      <c r="AU9" s="621"/>
      <c r="AV9" s="621"/>
      <c r="AW9" s="621"/>
      <c r="AX9" s="621"/>
      <c r="AY9" s="621"/>
      <c r="AZ9" s="621"/>
      <c r="BA9" s="621"/>
      <c r="BB9" s="621"/>
      <c r="BC9" s="621"/>
      <c r="BD9" s="621"/>
      <c r="BE9" s="621"/>
      <c r="BF9" s="622"/>
      <c r="BG9" s="623">
        <v>2240715</v>
      </c>
      <c r="BH9" s="624"/>
      <c r="BI9" s="624"/>
      <c r="BJ9" s="624"/>
      <c r="BK9" s="624"/>
      <c r="BL9" s="624"/>
      <c r="BM9" s="624"/>
      <c r="BN9" s="625"/>
      <c r="BO9" s="626">
        <v>31.6</v>
      </c>
      <c r="BP9" s="626"/>
      <c r="BQ9" s="626"/>
      <c r="BR9" s="626"/>
      <c r="BS9" s="627" t="s">
        <v>121</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2321949</v>
      </c>
      <c r="CS9" s="624"/>
      <c r="CT9" s="624"/>
      <c r="CU9" s="624"/>
      <c r="CV9" s="624"/>
      <c r="CW9" s="624"/>
      <c r="CX9" s="624"/>
      <c r="CY9" s="625"/>
      <c r="CZ9" s="626">
        <v>7.7</v>
      </c>
      <c r="DA9" s="626"/>
      <c r="DB9" s="626"/>
      <c r="DC9" s="626"/>
      <c r="DD9" s="632">
        <v>146314</v>
      </c>
      <c r="DE9" s="624"/>
      <c r="DF9" s="624"/>
      <c r="DG9" s="624"/>
      <c r="DH9" s="624"/>
      <c r="DI9" s="624"/>
      <c r="DJ9" s="624"/>
      <c r="DK9" s="624"/>
      <c r="DL9" s="624"/>
      <c r="DM9" s="624"/>
      <c r="DN9" s="624"/>
      <c r="DO9" s="624"/>
      <c r="DP9" s="625"/>
      <c r="DQ9" s="632">
        <v>1255178</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121</v>
      </c>
      <c r="S10" s="624"/>
      <c r="T10" s="624"/>
      <c r="U10" s="624"/>
      <c r="V10" s="624"/>
      <c r="W10" s="624"/>
      <c r="X10" s="624"/>
      <c r="Y10" s="625"/>
      <c r="Z10" s="626" t="s">
        <v>121</v>
      </c>
      <c r="AA10" s="626"/>
      <c r="AB10" s="626"/>
      <c r="AC10" s="626"/>
      <c r="AD10" s="627" t="s">
        <v>121</v>
      </c>
      <c r="AE10" s="627"/>
      <c r="AF10" s="627"/>
      <c r="AG10" s="627"/>
      <c r="AH10" s="627"/>
      <c r="AI10" s="627"/>
      <c r="AJ10" s="627"/>
      <c r="AK10" s="627"/>
      <c r="AL10" s="628" t="s">
        <v>121</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169350</v>
      </c>
      <c r="BH10" s="624"/>
      <c r="BI10" s="624"/>
      <c r="BJ10" s="624"/>
      <c r="BK10" s="624"/>
      <c r="BL10" s="624"/>
      <c r="BM10" s="624"/>
      <c r="BN10" s="625"/>
      <c r="BO10" s="626">
        <v>2.4</v>
      </c>
      <c r="BP10" s="626"/>
      <c r="BQ10" s="626"/>
      <c r="BR10" s="626"/>
      <c r="BS10" s="627" t="s">
        <v>121</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10000</v>
      </c>
      <c r="CS10" s="624"/>
      <c r="CT10" s="624"/>
      <c r="CU10" s="624"/>
      <c r="CV10" s="624"/>
      <c r="CW10" s="624"/>
      <c r="CX10" s="624"/>
      <c r="CY10" s="625"/>
      <c r="CZ10" s="626">
        <v>0</v>
      </c>
      <c r="DA10" s="626"/>
      <c r="DB10" s="626"/>
      <c r="DC10" s="626"/>
      <c r="DD10" s="632" t="s">
        <v>121</v>
      </c>
      <c r="DE10" s="624"/>
      <c r="DF10" s="624"/>
      <c r="DG10" s="624"/>
      <c r="DH10" s="624"/>
      <c r="DI10" s="624"/>
      <c r="DJ10" s="624"/>
      <c r="DK10" s="624"/>
      <c r="DL10" s="624"/>
      <c r="DM10" s="624"/>
      <c r="DN10" s="624"/>
      <c r="DO10" s="624"/>
      <c r="DP10" s="625"/>
      <c r="DQ10" s="632" t="s">
        <v>121</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1379017</v>
      </c>
      <c r="S11" s="624"/>
      <c r="T11" s="624"/>
      <c r="U11" s="624"/>
      <c r="V11" s="624"/>
      <c r="W11" s="624"/>
      <c r="X11" s="624"/>
      <c r="Y11" s="625"/>
      <c r="Z11" s="628">
        <v>4.4000000000000004</v>
      </c>
      <c r="AA11" s="629"/>
      <c r="AB11" s="629"/>
      <c r="AC11" s="635"/>
      <c r="AD11" s="632">
        <v>1379017</v>
      </c>
      <c r="AE11" s="624"/>
      <c r="AF11" s="624"/>
      <c r="AG11" s="624"/>
      <c r="AH11" s="624"/>
      <c r="AI11" s="624"/>
      <c r="AJ11" s="624"/>
      <c r="AK11" s="625"/>
      <c r="AL11" s="628">
        <v>9.9</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332570</v>
      </c>
      <c r="BH11" s="624"/>
      <c r="BI11" s="624"/>
      <c r="BJ11" s="624"/>
      <c r="BK11" s="624"/>
      <c r="BL11" s="624"/>
      <c r="BM11" s="624"/>
      <c r="BN11" s="625"/>
      <c r="BO11" s="626">
        <v>4.7</v>
      </c>
      <c r="BP11" s="626"/>
      <c r="BQ11" s="626"/>
      <c r="BR11" s="626"/>
      <c r="BS11" s="627">
        <v>79328</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457468</v>
      </c>
      <c r="CS11" s="624"/>
      <c r="CT11" s="624"/>
      <c r="CU11" s="624"/>
      <c r="CV11" s="624"/>
      <c r="CW11" s="624"/>
      <c r="CX11" s="624"/>
      <c r="CY11" s="625"/>
      <c r="CZ11" s="626">
        <v>1.5</v>
      </c>
      <c r="DA11" s="626"/>
      <c r="DB11" s="626"/>
      <c r="DC11" s="626"/>
      <c r="DD11" s="632">
        <v>151652</v>
      </c>
      <c r="DE11" s="624"/>
      <c r="DF11" s="624"/>
      <c r="DG11" s="624"/>
      <c r="DH11" s="624"/>
      <c r="DI11" s="624"/>
      <c r="DJ11" s="624"/>
      <c r="DK11" s="624"/>
      <c r="DL11" s="624"/>
      <c r="DM11" s="624"/>
      <c r="DN11" s="624"/>
      <c r="DO11" s="624"/>
      <c r="DP11" s="625"/>
      <c r="DQ11" s="632">
        <v>234629</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12090</v>
      </c>
      <c r="S12" s="624"/>
      <c r="T12" s="624"/>
      <c r="U12" s="624"/>
      <c r="V12" s="624"/>
      <c r="W12" s="624"/>
      <c r="X12" s="624"/>
      <c r="Y12" s="625"/>
      <c r="Z12" s="626">
        <v>0</v>
      </c>
      <c r="AA12" s="626"/>
      <c r="AB12" s="626"/>
      <c r="AC12" s="626"/>
      <c r="AD12" s="627">
        <v>12090</v>
      </c>
      <c r="AE12" s="627"/>
      <c r="AF12" s="627"/>
      <c r="AG12" s="627"/>
      <c r="AH12" s="627"/>
      <c r="AI12" s="627"/>
      <c r="AJ12" s="627"/>
      <c r="AK12" s="627"/>
      <c r="AL12" s="628">
        <v>0.1</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3158558</v>
      </c>
      <c r="BH12" s="624"/>
      <c r="BI12" s="624"/>
      <c r="BJ12" s="624"/>
      <c r="BK12" s="624"/>
      <c r="BL12" s="624"/>
      <c r="BM12" s="624"/>
      <c r="BN12" s="625"/>
      <c r="BO12" s="626">
        <v>44.5</v>
      </c>
      <c r="BP12" s="626"/>
      <c r="BQ12" s="626"/>
      <c r="BR12" s="626"/>
      <c r="BS12" s="627" t="s">
        <v>121</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446050</v>
      </c>
      <c r="CS12" s="624"/>
      <c r="CT12" s="624"/>
      <c r="CU12" s="624"/>
      <c r="CV12" s="624"/>
      <c r="CW12" s="624"/>
      <c r="CX12" s="624"/>
      <c r="CY12" s="625"/>
      <c r="CZ12" s="626">
        <v>1.5</v>
      </c>
      <c r="DA12" s="626"/>
      <c r="DB12" s="626"/>
      <c r="DC12" s="626"/>
      <c r="DD12" s="632">
        <v>20965</v>
      </c>
      <c r="DE12" s="624"/>
      <c r="DF12" s="624"/>
      <c r="DG12" s="624"/>
      <c r="DH12" s="624"/>
      <c r="DI12" s="624"/>
      <c r="DJ12" s="624"/>
      <c r="DK12" s="624"/>
      <c r="DL12" s="624"/>
      <c r="DM12" s="624"/>
      <c r="DN12" s="624"/>
      <c r="DO12" s="624"/>
      <c r="DP12" s="625"/>
      <c r="DQ12" s="632">
        <v>366420</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121</v>
      </c>
      <c r="S13" s="624"/>
      <c r="T13" s="624"/>
      <c r="U13" s="624"/>
      <c r="V13" s="624"/>
      <c r="W13" s="624"/>
      <c r="X13" s="624"/>
      <c r="Y13" s="625"/>
      <c r="Z13" s="626" t="s">
        <v>121</v>
      </c>
      <c r="AA13" s="626"/>
      <c r="AB13" s="626"/>
      <c r="AC13" s="626"/>
      <c r="AD13" s="627" t="s">
        <v>121</v>
      </c>
      <c r="AE13" s="627"/>
      <c r="AF13" s="627"/>
      <c r="AG13" s="627"/>
      <c r="AH13" s="627"/>
      <c r="AI13" s="627"/>
      <c r="AJ13" s="627"/>
      <c r="AK13" s="627"/>
      <c r="AL13" s="628" t="s">
        <v>121</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3130002</v>
      </c>
      <c r="BH13" s="624"/>
      <c r="BI13" s="624"/>
      <c r="BJ13" s="624"/>
      <c r="BK13" s="624"/>
      <c r="BL13" s="624"/>
      <c r="BM13" s="624"/>
      <c r="BN13" s="625"/>
      <c r="BO13" s="626">
        <v>44.1</v>
      </c>
      <c r="BP13" s="626"/>
      <c r="BQ13" s="626"/>
      <c r="BR13" s="626"/>
      <c r="BS13" s="627" t="s">
        <v>121</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3473106</v>
      </c>
      <c r="CS13" s="624"/>
      <c r="CT13" s="624"/>
      <c r="CU13" s="624"/>
      <c r="CV13" s="624"/>
      <c r="CW13" s="624"/>
      <c r="CX13" s="624"/>
      <c r="CY13" s="625"/>
      <c r="CZ13" s="626">
        <v>11.5</v>
      </c>
      <c r="DA13" s="626"/>
      <c r="DB13" s="626"/>
      <c r="DC13" s="626"/>
      <c r="DD13" s="632">
        <v>1620295</v>
      </c>
      <c r="DE13" s="624"/>
      <c r="DF13" s="624"/>
      <c r="DG13" s="624"/>
      <c r="DH13" s="624"/>
      <c r="DI13" s="624"/>
      <c r="DJ13" s="624"/>
      <c r="DK13" s="624"/>
      <c r="DL13" s="624"/>
      <c r="DM13" s="624"/>
      <c r="DN13" s="624"/>
      <c r="DO13" s="624"/>
      <c r="DP13" s="625"/>
      <c r="DQ13" s="632">
        <v>1794774</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1934</v>
      </c>
      <c r="S14" s="624"/>
      <c r="T14" s="624"/>
      <c r="U14" s="624"/>
      <c r="V14" s="624"/>
      <c r="W14" s="624"/>
      <c r="X14" s="624"/>
      <c r="Y14" s="625"/>
      <c r="Z14" s="626">
        <v>0</v>
      </c>
      <c r="AA14" s="626"/>
      <c r="AB14" s="626"/>
      <c r="AC14" s="626"/>
      <c r="AD14" s="627">
        <v>1934</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190564</v>
      </c>
      <c r="BH14" s="624"/>
      <c r="BI14" s="624"/>
      <c r="BJ14" s="624"/>
      <c r="BK14" s="624"/>
      <c r="BL14" s="624"/>
      <c r="BM14" s="624"/>
      <c r="BN14" s="625"/>
      <c r="BO14" s="626">
        <v>2.7</v>
      </c>
      <c r="BP14" s="626"/>
      <c r="BQ14" s="626"/>
      <c r="BR14" s="626"/>
      <c r="BS14" s="627" t="s">
        <v>121</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707715</v>
      </c>
      <c r="CS14" s="624"/>
      <c r="CT14" s="624"/>
      <c r="CU14" s="624"/>
      <c r="CV14" s="624"/>
      <c r="CW14" s="624"/>
      <c r="CX14" s="624"/>
      <c r="CY14" s="625"/>
      <c r="CZ14" s="626">
        <v>2.2999999999999998</v>
      </c>
      <c r="DA14" s="626"/>
      <c r="DB14" s="626"/>
      <c r="DC14" s="626"/>
      <c r="DD14" s="632">
        <v>117967</v>
      </c>
      <c r="DE14" s="624"/>
      <c r="DF14" s="624"/>
      <c r="DG14" s="624"/>
      <c r="DH14" s="624"/>
      <c r="DI14" s="624"/>
      <c r="DJ14" s="624"/>
      <c r="DK14" s="624"/>
      <c r="DL14" s="624"/>
      <c r="DM14" s="624"/>
      <c r="DN14" s="624"/>
      <c r="DO14" s="624"/>
      <c r="DP14" s="625"/>
      <c r="DQ14" s="632">
        <v>596556</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121</v>
      </c>
      <c r="S15" s="624"/>
      <c r="T15" s="624"/>
      <c r="U15" s="624"/>
      <c r="V15" s="624"/>
      <c r="W15" s="624"/>
      <c r="X15" s="624"/>
      <c r="Y15" s="625"/>
      <c r="Z15" s="626" t="s">
        <v>121</v>
      </c>
      <c r="AA15" s="626"/>
      <c r="AB15" s="626"/>
      <c r="AC15" s="626"/>
      <c r="AD15" s="627" t="s">
        <v>121</v>
      </c>
      <c r="AE15" s="627"/>
      <c r="AF15" s="627"/>
      <c r="AG15" s="627"/>
      <c r="AH15" s="627"/>
      <c r="AI15" s="627"/>
      <c r="AJ15" s="627"/>
      <c r="AK15" s="627"/>
      <c r="AL15" s="628" t="s">
        <v>121</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532228</v>
      </c>
      <c r="BH15" s="624"/>
      <c r="BI15" s="624"/>
      <c r="BJ15" s="624"/>
      <c r="BK15" s="624"/>
      <c r="BL15" s="624"/>
      <c r="BM15" s="624"/>
      <c r="BN15" s="625"/>
      <c r="BO15" s="626">
        <v>7.5</v>
      </c>
      <c r="BP15" s="626"/>
      <c r="BQ15" s="626"/>
      <c r="BR15" s="626"/>
      <c r="BS15" s="627" t="s">
        <v>121</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2765070</v>
      </c>
      <c r="CS15" s="624"/>
      <c r="CT15" s="624"/>
      <c r="CU15" s="624"/>
      <c r="CV15" s="624"/>
      <c r="CW15" s="624"/>
      <c r="CX15" s="624"/>
      <c r="CY15" s="625"/>
      <c r="CZ15" s="626">
        <v>9.1</v>
      </c>
      <c r="DA15" s="626"/>
      <c r="DB15" s="626"/>
      <c r="DC15" s="626"/>
      <c r="DD15" s="632">
        <v>237770</v>
      </c>
      <c r="DE15" s="624"/>
      <c r="DF15" s="624"/>
      <c r="DG15" s="624"/>
      <c r="DH15" s="624"/>
      <c r="DI15" s="624"/>
      <c r="DJ15" s="624"/>
      <c r="DK15" s="624"/>
      <c r="DL15" s="624"/>
      <c r="DM15" s="624"/>
      <c r="DN15" s="624"/>
      <c r="DO15" s="624"/>
      <c r="DP15" s="625"/>
      <c r="DQ15" s="632">
        <v>1812634</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34445</v>
      </c>
      <c r="S16" s="624"/>
      <c r="T16" s="624"/>
      <c r="U16" s="624"/>
      <c r="V16" s="624"/>
      <c r="W16" s="624"/>
      <c r="X16" s="624"/>
      <c r="Y16" s="625"/>
      <c r="Z16" s="626">
        <v>0.1</v>
      </c>
      <c r="AA16" s="626"/>
      <c r="AB16" s="626"/>
      <c r="AC16" s="626"/>
      <c r="AD16" s="627">
        <v>34445</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121</v>
      </c>
      <c r="BH16" s="624"/>
      <c r="BI16" s="624"/>
      <c r="BJ16" s="624"/>
      <c r="BK16" s="624"/>
      <c r="BL16" s="624"/>
      <c r="BM16" s="624"/>
      <c r="BN16" s="625"/>
      <c r="BO16" s="626" t="s">
        <v>121</v>
      </c>
      <c r="BP16" s="626"/>
      <c r="BQ16" s="626"/>
      <c r="BR16" s="626"/>
      <c r="BS16" s="627" t="s">
        <v>121</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76083</v>
      </c>
      <c r="CS16" s="624"/>
      <c r="CT16" s="624"/>
      <c r="CU16" s="624"/>
      <c r="CV16" s="624"/>
      <c r="CW16" s="624"/>
      <c r="CX16" s="624"/>
      <c r="CY16" s="625"/>
      <c r="CZ16" s="626">
        <v>0.3</v>
      </c>
      <c r="DA16" s="626"/>
      <c r="DB16" s="626"/>
      <c r="DC16" s="626"/>
      <c r="DD16" s="632" t="s">
        <v>121</v>
      </c>
      <c r="DE16" s="624"/>
      <c r="DF16" s="624"/>
      <c r="DG16" s="624"/>
      <c r="DH16" s="624"/>
      <c r="DI16" s="624"/>
      <c r="DJ16" s="624"/>
      <c r="DK16" s="624"/>
      <c r="DL16" s="624"/>
      <c r="DM16" s="624"/>
      <c r="DN16" s="624"/>
      <c r="DO16" s="624"/>
      <c r="DP16" s="625"/>
      <c r="DQ16" s="632">
        <v>11386</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142358</v>
      </c>
      <c r="S17" s="624"/>
      <c r="T17" s="624"/>
      <c r="U17" s="624"/>
      <c r="V17" s="624"/>
      <c r="W17" s="624"/>
      <c r="X17" s="624"/>
      <c r="Y17" s="625"/>
      <c r="Z17" s="626">
        <v>0.5</v>
      </c>
      <c r="AA17" s="626"/>
      <c r="AB17" s="626"/>
      <c r="AC17" s="626"/>
      <c r="AD17" s="627">
        <v>142358</v>
      </c>
      <c r="AE17" s="627"/>
      <c r="AF17" s="627"/>
      <c r="AG17" s="627"/>
      <c r="AH17" s="627"/>
      <c r="AI17" s="627"/>
      <c r="AJ17" s="627"/>
      <c r="AK17" s="627"/>
      <c r="AL17" s="628">
        <v>1</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121</v>
      </c>
      <c r="BH17" s="624"/>
      <c r="BI17" s="624"/>
      <c r="BJ17" s="624"/>
      <c r="BK17" s="624"/>
      <c r="BL17" s="624"/>
      <c r="BM17" s="624"/>
      <c r="BN17" s="625"/>
      <c r="BO17" s="626" t="s">
        <v>121</v>
      </c>
      <c r="BP17" s="626"/>
      <c r="BQ17" s="626"/>
      <c r="BR17" s="626"/>
      <c r="BS17" s="627" t="s">
        <v>121</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2087766</v>
      </c>
      <c r="CS17" s="624"/>
      <c r="CT17" s="624"/>
      <c r="CU17" s="624"/>
      <c r="CV17" s="624"/>
      <c r="CW17" s="624"/>
      <c r="CX17" s="624"/>
      <c r="CY17" s="625"/>
      <c r="CZ17" s="626">
        <v>6.9</v>
      </c>
      <c r="DA17" s="626"/>
      <c r="DB17" s="626"/>
      <c r="DC17" s="626"/>
      <c r="DD17" s="632" t="s">
        <v>121</v>
      </c>
      <c r="DE17" s="624"/>
      <c r="DF17" s="624"/>
      <c r="DG17" s="624"/>
      <c r="DH17" s="624"/>
      <c r="DI17" s="624"/>
      <c r="DJ17" s="624"/>
      <c r="DK17" s="624"/>
      <c r="DL17" s="624"/>
      <c r="DM17" s="624"/>
      <c r="DN17" s="624"/>
      <c r="DO17" s="624"/>
      <c r="DP17" s="625"/>
      <c r="DQ17" s="632">
        <v>2024039</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68568</v>
      </c>
      <c r="S18" s="624"/>
      <c r="T18" s="624"/>
      <c r="U18" s="624"/>
      <c r="V18" s="624"/>
      <c r="W18" s="624"/>
      <c r="X18" s="624"/>
      <c r="Y18" s="625"/>
      <c r="Z18" s="626">
        <v>0.2</v>
      </c>
      <c r="AA18" s="626"/>
      <c r="AB18" s="626"/>
      <c r="AC18" s="626"/>
      <c r="AD18" s="627">
        <v>68568</v>
      </c>
      <c r="AE18" s="627"/>
      <c r="AF18" s="627"/>
      <c r="AG18" s="627"/>
      <c r="AH18" s="627"/>
      <c r="AI18" s="627"/>
      <c r="AJ18" s="627"/>
      <c r="AK18" s="627"/>
      <c r="AL18" s="628">
        <v>0.5</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121</v>
      </c>
      <c r="BH18" s="624"/>
      <c r="BI18" s="624"/>
      <c r="BJ18" s="624"/>
      <c r="BK18" s="624"/>
      <c r="BL18" s="624"/>
      <c r="BM18" s="624"/>
      <c r="BN18" s="625"/>
      <c r="BO18" s="626" t="s">
        <v>121</v>
      </c>
      <c r="BP18" s="626"/>
      <c r="BQ18" s="626"/>
      <c r="BR18" s="626"/>
      <c r="BS18" s="627" t="s">
        <v>121</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121</v>
      </c>
      <c r="CS18" s="624"/>
      <c r="CT18" s="624"/>
      <c r="CU18" s="624"/>
      <c r="CV18" s="624"/>
      <c r="CW18" s="624"/>
      <c r="CX18" s="624"/>
      <c r="CY18" s="625"/>
      <c r="CZ18" s="626" t="s">
        <v>121</v>
      </c>
      <c r="DA18" s="626"/>
      <c r="DB18" s="626"/>
      <c r="DC18" s="626"/>
      <c r="DD18" s="632" t="s">
        <v>121</v>
      </c>
      <c r="DE18" s="624"/>
      <c r="DF18" s="624"/>
      <c r="DG18" s="624"/>
      <c r="DH18" s="624"/>
      <c r="DI18" s="624"/>
      <c r="DJ18" s="624"/>
      <c r="DK18" s="624"/>
      <c r="DL18" s="624"/>
      <c r="DM18" s="624"/>
      <c r="DN18" s="624"/>
      <c r="DO18" s="624"/>
      <c r="DP18" s="625"/>
      <c r="DQ18" s="632" t="s">
        <v>121</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60407</v>
      </c>
      <c r="S19" s="624"/>
      <c r="T19" s="624"/>
      <c r="U19" s="624"/>
      <c r="V19" s="624"/>
      <c r="W19" s="624"/>
      <c r="X19" s="624"/>
      <c r="Y19" s="625"/>
      <c r="Z19" s="626">
        <v>0.2</v>
      </c>
      <c r="AA19" s="626"/>
      <c r="AB19" s="626"/>
      <c r="AC19" s="626"/>
      <c r="AD19" s="627">
        <v>60407</v>
      </c>
      <c r="AE19" s="627"/>
      <c r="AF19" s="627"/>
      <c r="AG19" s="627"/>
      <c r="AH19" s="627"/>
      <c r="AI19" s="627"/>
      <c r="AJ19" s="627"/>
      <c r="AK19" s="627"/>
      <c r="AL19" s="628">
        <v>0.4</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387075</v>
      </c>
      <c r="BH19" s="624"/>
      <c r="BI19" s="624"/>
      <c r="BJ19" s="624"/>
      <c r="BK19" s="624"/>
      <c r="BL19" s="624"/>
      <c r="BM19" s="624"/>
      <c r="BN19" s="625"/>
      <c r="BO19" s="626">
        <v>5.5</v>
      </c>
      <c r="BP19" s="626"/>
      <c r="BQ19" s="626"/>
      <c r="BR19" s="626"/>
      <c r="BS19" s="627" t="s">
        <v>121</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121</v>
      </c>
      <c r="CS19" s="624"/>
      <c r="CT19" s="624"/>
      <c r="CU19" s="624"/>
      <c r="CV19" s="624"/>
      <c r="CW19" s="624"/>
      <c r="CX19" s="624"/>
      <c r="CY19" s="625"/>
      <c r="CZ19" s="626" t="s">
        <v>121</v>
      </c>
      <c r="DA19" s="626"/>
      <c r="DB19" s="626"/>
      <c r="DC19" s="626"/>
      <c r="DD19" s="632" t="s">
        <v>121</v>
      </c>
      <c r="DE19" s="624"/>
      <c r="DF19" s="624"/>
      <c r="DG19" s="624"/>
      <c r="DH19" s="624"/>
      <c r="DI19" s="624"/>
      <c r="DJ19" s="624"/>
      <c r="DK19" s="624"/>
      <c r="DL19" s="624"/>
      <c r="DM19" s="624"/>
      <c r="DN19" s="624"/>
      <c r="DO19" s="624"/>
      <c r="DP19" s="625"/>
      <c r="DQ19" s="632" t="s">
        <v>121</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8161</v>
      </c>
      <c r="S20" s="624"/>
      <c r="T20" s="624"/>
      <c r="U20" s="624"/>
      <c r="V20" s="624"/>
      <c r="W20" s="624"/>
      <c r="X20" s="624"/>
      <c r="Y20" s="625"/>
      <c r="Z20" s="626">
        <v>0</v>
      </c>
      <c r="AA20" s="626"/>
      <c r="AB20" s="626"/>
      <c r="AC20" s="626"/>
      <c r="AD20" s="627">
        <v>8161</v>
      </c>
      <c r="AE20" s="627"/>
      <c r="AF20" s="627"/>
      <c r="AG20" s="627"/>
      <c r="AH20" s="627"/>
      <c r="AI20" s="627"/>
      <c r="AJ20" s="627"/>
      <c r="AK20" s="627"/>
      <c r="AL20" s="628">
        <v>0.1</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387075</v>
      </c>
      <c r="BH20" s="624"/>
      <c r="BI20" s="624"/>
      <c r="BJ20" s="624"/>
      <c r="BK20" s="624"/>
      <c r="BL20" s="624"/>
      <c r="BM20" s="624"/>
      <c r="BN20" s="625"/>
      <c r="BO20" s="626">
        <v>5.5</v>
      </c>
      <c r="BP20" s="626"/>
      <c r="BQ20" s="626"/>
      <c r="BR20" s="626"/>
      <c r="BS20" s="627" t="s">
        <v>121</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30238308</v>
      </c>
      <c r="CS20" s="624"/>
      <c r="CT20" s="624"/>
      <c r="CU20" s="624"/>
      <c r="CV20" s="624"/>
      <c r="CW20" s="624"/>
      <c r="CX20" s="624"/>
      <c r="CY20" s="625"/>
      <c r="CZ20" s="626">
        <v>100</v>
      </c>
      <c r="DA20" s="626"/>
      <c r="DB20" s="626"/>
      <c r="DC20" s="626"/>
      <c r="DD20" s="632">
        <v>2844079</v>
      </c>
      <c r="DE20" s="624"/>
      <c r="DF20" s="624"/>
      <c r="DG20" s="624"/>
      <c r="DH20" s="624"/>
      <c r="DI20" s="624"/>
      <c r="DJ20" s="624"/>
      <c r="DK20" s="624"/>
      <c r="DL20" s="624"/>
      <c r="DM20" s="624"/>
      <c r="DN20" s="624"/>
      <c r="DO20" s="624"/>
      <c r="DP20" s="625"/>
      <c r="DQ20" s="632">
        <v>17023036</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6178911</v>
      </c>
      <c r="S21" s="624"/>
      <c r="T21" s="624"/>
      <c r="U21" s="624"/>
      <c r="V21" s="624"/>
      <c r="W21" s="624"/>
      <c r="X21" s="624"/>
      <c r="Y21" s="625"/>
      <c r="Z21" s="626">
        <v>19.7</v>
      </c>
      <c r="AA21" s="626"/>
      <c r="AB21" s="626"/>
      <c r="AC21" s="626"/>
      <c r="AD21" s="627">
        <v>5241734</v>
      </c>
      <c r="AE21" s="627"/>
      <c r="AF21" s="627"/>
      <c r="AG21" s="627"/>
      <c r="AH21" s="627"/>
      <c r="AI21" s="627"/>
      <c r="AJ21" s="627"/>
      <c r="AK21" s="627"/>
      <c r="AL21" s="628">
        <v>37.700000000000003</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121</v>
      </c>
      <c r="BH21" s="624"/>
      <c r="BI21" s="624"/>
      <c r="BJ21" s="624"/>
      <c r="BK21" s="624"/>
      <c r="BL21" s="624"/>
      <c r="BM21" s="624"/>
      <c r="BN21" s="625"/>
      <c r="BO21" s="626" t="s">
        <v>121</v>
      </c>
      <c r="BP21" s="626"/>
      <c r="BQ21" s="626"/>
      <c r="BR21" s="626"/>
      <c r="BS21" s="627" t="s">
        <v>121</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5241734</v>
      </c>
      <c r="S22" s="624"/>
      <c r="T22" s="624"/>
      <c r="U22" s="624"/>
      <c r="V22" s="624"/>
      <c r="W22" s="624"/>
      <c r="X22" s="624"/>
      <c r="Y22" s="625"/>
      <c r="Z22" s="626">
        <v>16.7</v>
      </c>
      <c r="AA22" s="626"/>
      <c r="AB22" s="626"/>
      <c r="AC22" s="626"/>
      <c r="AD22" s="627">
        <v>5241734</v>
      </c>
      <c r="AE22" s="627"/>
      <c r="AF22" s="627"/>
      <c r="AG22" s="627"/>
      <c r="AH22" s="627"/>
      <c r="AI22" s="627"/>
      <c r="AJ22" s="627"/>
      <c r="AK22" s="627"/>
      <c r="AL22" s="628">
        <v>37.700000000000003</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121</v>
      </c>
      <c r="BH22" s="624"/>
      <c r="BI22" s="624"/>
      <c r="BJ22" s="624"/>
      <c r="BK22" s="624"/>
      <c r="BL22" s="624"/>
      <c r="BM22" s="624"/>
      <c r="BN22" s="625"/>
      <c r="BO22" s="626" t="s">
        <v>121</v>
      </c>
      <c r="BP22" s="626"/>
      <c r="BQ22" s="626"/>
      <c r="BR22" s="626"/>
      <c r="BS22" s="627" t="s">
        <v>121</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937177</v>
      </c>
      <c r="S23" s="624"/>
      <c r="T23" s="624"/>
      <c r="U23" s="624"/>
      <c r="V23" s="624"/>
      <c r="W23" s="624"/>
      <c r="X23" s="624"/>
      <c r="Y23" s="625"/>
      <c r="Z23" s="626">
        <v>3</v>
      </c>
      <c r="AA23" s="626"/>
      <c r="AB23" s="626"/>
      <c r="AC23" s="626"/>
      <c r="AD23" s="627" t="s">
        <v>121</v>
      </c>
      <c r="AE23" s="627"/>
      <c r="AF23" s="627"/>
      <c r="AG23" s="627"/>
      <c r="AH23" s="627"/>
      <c r="AI23" s="627"/>
      <c r="AJ23" s="627"/>
      <c r="AK23" s="627"/>
      <c r="AL23" s="628" t="s">
        <v>121</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387075</v>
      </c>
      <c r="BH23" s="624"/>
      <c r="BI23" s="624"/>
      <c r="BJ23" s="624"/>
      <c r="BK23" s="624"/>
      <c r="BL23" s="624"/>
      <c r="BM23" s="624"/>
      <c r="BN23" s="625"/>
      <c r="BO23" s="626">
        <v>5.5</v>
      </c>
      <c r="BP23" s="626"/>
      <c r="BQ23" s="626"/>
      <c r="BR23" s="626"/>
      <c r="BS23" s="627" t="s">
        <v>121</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121</v>
      </c>
      <c r="S24" s="624"/>
      <c r="T24" s="624"/>
      <c r="U24" s="624"/>
      <c r="V24" s="624"/>
      <c r="W24" s="624"/>
      <c r="X24" s="624"/>
      <c r="Y24" s="625"/>
      <c r="Z24" s="626" t="s">
        <v>121</v>
      </c>
      <c r="AA24" s="626"/>
      <c r="AB24" s="626"/>
      <c r="AC24" s="626"/>
      <c r="AD24" s="627" t="s">
        <v>121</v>
      </c>
      <c r="AE24" s="627"/>
      <c r="AF24" s="627"/>
      <c r="AG24" s="627"/>
      <c r="AH24" s="627"/>
      <c r="AI24" s="627"/>
      <c r="AJ24" s="627"/>
      <c r="AK24" s="627"/>
      <c r="AL24" s="628" t="s">
        <v>121</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121</v>
      </c>
      <c r="BH24" s="624"/>
      <c r="BI24" s="624"/>
      <c r="BJ24" s="624"/>
      <c r="BK24" s="624"/>
      <c r="BL24" s="624"/>
      <c r="BM24" s="624"/>
      <c r="BN24" s="625"/>
      <c r="BO24" s="626" t="s">
        <v>121</v>
      </c>
      <c r="BP24" s="626"/>
      <c r="BQ24" s="626"/>
      <c r="BR24" s="626"/>
      <c r="BS24" s="627" t="s">
        <v>121</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16339928</v>
      </c>
      <c r="CS24" s="613"/>
      <c r="CT24" s="613"/>
      <c r="CU24" s="613"/>
      <c r="CV24" s="613"/>
      <c r="CW24" s="613"/>
      <c r="CX24" s="613"/>
      <c r="CY24" s="614"/>
      <c r="CZ24" s="617">
        <v>54</v>
      </c>
      <c r="DA24" s="618"/>
      <c r="DB24" s="618"/>
      <c r="DC24" s="634"/>
      <c r="DD24" s="658">
        <v>8996237</v>
      </c>
      <c r="DE24" s="613"/>
      <c r="DF24" s="613"/>
      <c r="DG24" s="613"/>
      <c r="DH24" s="613"/>
      <c r="DI24" s="613"/>
      <c r="DJ24" s="613"/>
      <c r="DK24" s="614"/>
      <c r="DL24" s="658">
        <v>8062369</v>
      </c>
      <c r="DM24" s="613"/>
      <c r="DN24" s="613"/>
      <c r="DO24" s="613"/>
      <c r="DP24" s="613"/>
      <c r="DQ24" s="613"/>
      <c r="DR24" s="613"/>
      <c r="DS24" s="613"/>
      <c r="DT24" s="613"/>
      <c r="DU24" s="613"/>
      <c r="DV24" s="614"/>
      <c r="DW24" s="617">
        <v>57.5</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15185670</v>
      </c>
      <c r="S25" s="624"/>
      <c r="T25" s="624"/>
      <c r="U25" s="624"/>
      <c r="V25" s="624"/>
      <c r="W25" s="624"/>
      <c r="X25" s="624"/>
      <c r="Y25" s="625"/>
      <c r="Z25" s="626">
        <v>48.5</v>
      </c>
      <c r="AA25" s="626"/>
      <c r="AB25" s="626"/>
      <c r="AC25" s="626"/>
      <c r="AD25" s="627">
        <v>13861418</v>
      </c>
      <c r="AE25" s="627"/>
      <c r="AF25" s="627"/>
      <c r="AG25" s="627"/>
      <c r="AH25" s="627"/>
      <c r="AI25" s="627"/>
      <c r="AJ25" s="627"/>
      <c r="AK25" s="627"/>
      <c r="AL25" s="628">
        <v>99.7</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121</v>
      </c>
      <c r="BH25" s="624"/>
      <c r="BI25" s="624"/>
      <c r="BJ25" s="624"/>
      <c r="BK25" s="624"/>
      <c r="BL25" s="624"/>
      <c r="BM25" s="624"/>
      <c r="BN25" s="625"/>
      <c r="BO25" s="626" t="s">
        <v>121</v>
      </c>
      <c r="BP25" s="626"/>
      <c r="BQ25" s="626"/>
      <c r="BR25" s="626"/>
      <c r="BS25" s="627" t="s">
        <v>121</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3320961</v>
      </c>
      <c r="CS25" s="655"/>
      <c r="CT25" s="655"/>
      <c r="CU25" s="655"/>
      <c r="CV25" s="655"/>
      <c r="CW25" s="655"/>
      <c r="CX25" s="655"/>
      <c r="CY25" s="656"/>
      <c r="CZ25" s="628">
        <v>11</v>
      </c>
      <c r="DA25" s="653"/>
      <c r="DB25" s="653"/>
      <c r="DC25" s="657"/>
      <c r="DD25" s="632">
        <v>3009983</v>
      </c>
      <c r="DE25" s="655"/>
      <c r="DF25" s="655"/>
      <c r="DG25" s="655"/>
      <c r="DH25" s="655"/>
      <c r="DI25" s="655"/>
      <c r="DJ25" s="655"/>
      <c r="DK25" s="656"/>
      <c r="DL25" s="632">
        <v>2897580</v>
      </c>
      <c r="DM25" s="655"/>
      <c r="DN25" s="655"/>
      <c r="DO25" s="655"/>
      <c r="DP25" s="655"/>
      <c r="DQ25" s="655"/>
      <c r="DR25" s="655"/>
      <c r="DS25" s="655"/>
      <c r="DT25" s="655"/>
      <c r="DU25" s="655"/>
      <c r="DV25" s="656"/>
      <c r="DW25" s="628">
        <v>20.7</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v>9155</v>
      </c>
      <c r="S26" s="624"/>
      <c r="T26" s="624"/>
      <c r="U26" s="624"/>
      <c r="V26" s="624"/>
      <c r="W26" s="624"/>
      <c r="X26" s="624"/>
      <c r="Y26" s="625"/>
      <c r="Z26" s="626">
        <v>0</v>
      </c>
      <c r="AA26" s="626"/>
      <c r="AB26" s="626"/>
      <c r="AC26" s="626"/>
      <c r="AD26" s="627">
        <v>9155</v>
      </c>
      <c r="AE26" s="627"/>
      <c r="AF26" s="627"/>
      <c r="AG26" s="627"/>
      <c r="AH26" s="627"/>
      <c r="AI26" s="627"/>
      <c r="AJ26" s="627"/>
      <c r="AK26" s="627"/>
      <c r="AL26" s="628">
        <v>0.1</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121</v>
      </c>
      <c r="BH26" s="624"/>
      <c r="BI26" s="624"/>
      <c r="BJ26" s="624"/>
      <c r="BK26" s="624"/>
      <c r="BL26" s="624"/>
      <c r="BM26" s="624"/>
      <c r="BN26" s="625"/>
      <c r="BO26" s="626" t="s">
        <v>121</v>
      </c>
      <c r="BP26" s="626"/>
      <c r="BQ26" s="626"/>
      <c r="BR26" s="626"/>
      <c r="BS26" s="627" t="s">
        <v>121</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2183820</v>
      </c>
      <c r="CS26" s="624"/>
      <c r="CT26" s="624"/>
      <c r="CU26" s="624"/>
      <c r="CV26" s="624"/>
      <c r="CW26" s="624"/>
      <c r="CX26" s="624"/>
      <c r="CY26" s="625"/>
      <c r="CZ26" s="628">
        <v>7.2</v>
      </c>
      <c r="DA26" s="653"/>
      <c r="DB26" s="653"/>
      <c r="DC26" s="657"/>
      <c r="DD26" s="632">
        <v>1986222</v>
      </c>
      <c r="DE26" s="624"/>
      <c r="DF26" s="624"/>
      <c r="DG26" s="624"/>
      <c r="DH26" s="624"/>
      <c r="DI26" s="624"/>
      <c r="DJ26" s="624"/>
      <c r="DK26" s="625"/>
      <c r="DL26" s="632" t="s">
        <v>121</v>
      </c>
      <c r="DM26" s="624"/>
      <c r="DN26" s="624"/>
      <c r="DO26" s="624"/>
      <c r="DP26" s="624"/>
      <c r="DQ26" s="624"/>
      <c r="DR26" s="624"/>
      <c r="DS26" s="624"/>
      <c r="DT26" s="624"/>
      <c r="DU26" s="624"/>
      <c r="DV26" s="625"/>
      <c r="DW26" s="628" t="s">
        <v>121</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90914</v>
      </c>
      <c r="S27" s="624"/>
      <c r="T27" s="624"/>
      <c r="U27" s="624"/>
      <c r="V27" s="624"/>
      <c r="W27" s="624"/>
      <c r="X27" s="624"/>
      <c r="Y27" s="625"/>
      <c r="Z27" s="626">
        <v>0.3</v>
      </c>
      <c r="AA27" s="626"/>
      <c r="AB27" s="626"/>
      <c r="AC27" s="626"/>
      <c r="AD27" s="627" t="s">
        <v>121</v>
      </c>
      <c r="AE27" s="627"/>
      <c r="AF27" s="627"/>
      <c r="AG27" s="627"/>
      <c r="AH27" s="627"/>
      <c r="AI27" s="627"/>
      <c r="AJ27" s="627"/>
      <c r="AK27" s="627"/>
      <c r="AL27" s="628" t="s">
        <v>121</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7101931</v>
      </c>
      <c r="BH27" s="624"/>
      <c r="BI27" s="624"/>
      <c r="BJ27" s="624"/>
      <c r="BK27" s="624"/>
      <c r="BL27" s="624"/>
      <c r="BM27" s="624"/>
      <c r="BN27" s="625"/>
      <c r="BO27" s="626">
        <v>100</v>
      </c>
      <c r="BP27" s="626"/>
      <c r="BQ27" s="626"/>
      <c r="BR27" s="626"/>
      <c r="BS27" s="627">
        <v>79328</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10931201</v>
      </c>
      <c r="CS27" s="655"/>
      <c r="CT27" s="655"/>
      <c r="CU27" s="655"/>
      <c r="CV27" s="655"/>
      <c r="CW27" s="655"/>
      <c r="CX27" s="655"/>
      <c r="CY27" s="656"/>
      <c r="CZ27" s="628">
        <v>36.200000000000003</v>
      </c>
      <c r="DA27" s="653"/>
      <c r="DB27" s="653"/>
      <c r="DC27" s="657"/>
      <c r="DD27" s="632">
        <v>3962215</v>
      </c>
      <c r="DE27" s="655"/>
      <c r="DF27" s="655"/>
      <c r="DG27" s="655"/>
      <c r="DH27" s="655"/>
      <c r="DI27" s="655"/>
      <c r="DJ27" s="655"/>
      <c r="DK27" s="656"/>
      <c r="DL27" s="632">
        <v>3140750</v>
      </c>
      <c r="DM27" s="655"/>
      <c r="DN27" s="655"/>
      <c r="DO27" s="655"/>
      <c r="DP27" s="655"/>
      <c r="DQ27" s="655"/>
      <c r="DR27" s="655"/>
      <c r="DS27" s="655"/>
      <c r="DT27" s="655"/>
      <c r="DU27" s="655"/>
      <c r="DV27" s="656"/>
      <c r="DW27" s="628">
        <v>22.4</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363433</v>
      </c>
      <c r="S28" s="624"/>
      <c r="T28" s="624"/>
      <c r="U28" s="624"/>
      <c r="V28" s="624"/>
      <c r="W28" s="624"/>
      <c r="X28" s="624"/>
      <c r="Y28" s="625"/>
      <c r="Z28" s="626">
        <v>1.2</v>
      </c>
      <c r="AA28" s="626"/>
      <c r="AB28" s="626"/>
      <c r="AC28" s="626"/>
      <c r="AD28" s="627">
        <v>25653</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2087766</v>
      </c>
      <c r="CS28" s="624"/>
      <c r="CT28" s="624"/>
      <c r="CU28" s="624"/>
      <c r="CV28" s="624"/>
      <c r="CW28" s="624"/>
      <c r="CX28" s="624"/>
      <c r="CY28" s="625"/>
      <c r="CZ28" s="628">
        <v>6.9</v>
      </c>
      <c r="DA28" s="653"/>
      <c r="DB28" s="653"/>
      <c r="DC28" s="657"/>
      <c r="DD28" s="632">
        <v>2024039</v>
      </c>
      <c r="DE28" s="624"/>
      <c r="DF28" s="624"/>
      <c r="DG28" s="624"/>
      <c r="DH28" s="624"/>
      <c r="DI28" s="624"/>
      <c r="DJ28" s="624"/>
      <c r="DK28" s="625"/>
      <c r="DL28" s="632">
        <v>2024039</v>
      </c>
      <c r="DM28" s="624"/>
      <c r="DN28" s="624"/>
      <c r="DO28" s="624"/>
      <c r="DP28" s="624"/>
      <c r="DQ28" s="624"/>
      <c r="DR28" s="624"/>
      <c r="DS28" s="624"/>
      <c r="DT28" s="624"/>
      <c r="DU28" s="624"/>
      <c r="DV28" s="625"/>
      <c r="DW28" s="628">
        <v>14.4</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646057</v>
      </c>
      <c r="S29" s="624"/>
      <c r="T29" s="624"/>
      <c r="U29" s="624"/>
      <c r="V29" s="624"/>
      <c r="W29" s="624"/>
      <c r="X29" s="624"/>
      <c r="Y29" s="625"/>
      <c r="Z29" s="626">
        <v>2.1</v>
      </c>
      <c r="AA29" s="626"/>
      <c r="AB29" s="626"/>
      <c r="AC29" s="626"/>
      <c r="AD29" s="627">
        <v>171</v>
      </c>
      <c r="AE29" s="627"/>
      <c r="AF29" s="627"/>
      <c r="AG29" s="627"/>
      <c r="AH29" s="627"/>
      <c r="AI29" s="627"/>
      <c r="AJ29" s="627"/>
      <c r="AK29" s="627"/>
      <c r="AL29" s="628">
        <v>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2087658</v>
      </c>
      <c r="CS29" s="655"/>
      <c r="CT29" s="655"/>
      <c r="CU29" s="655"/>
      <c r="CV29" s="655"/>
      <c r="CW29" s="655"/>
      <c r="CX29" s="655"/>
      <c r="CY29" s="656"/>
      <c r="CZ29" s="628">
        <v>6.9</v>
      </c>
      <c r="DA29" s="653"/>
      <c r="DB29" s="653"/>
      <c r="DC29" s="657"/>
      <c r="DD29" s="632">
        <v>2023931</v>
      </c>
      <c r="DE29" s="655"/>
      <c r="DF29" s="655"/>
      <c r="DG29" s="655"/>
      <c r="DH29" s="655"/>
      <c r="DI29" s="655"/>
      <c r="DJ29" s="655"/>
      <c r="DK29" s="656"/>
      <c r="DL29" s="632">
        <v>2023931</v>
      </c>
      <c r="DM29" s="655"/>
      <c r="DN29" s="655"/>
      <c r="DO29" s="655"/>
      <c r="DP29" s="655"/>
      <c r="DQ29" s="655"/>
      <c r="DR29" s="655"/>
      <c r="DS29" s="655"/>
      <c r="DT29" s="655"/>
      <c r="DU29" s="655"/>
      <c r="DV29" s="656"/>
      <c r="DW29" s="628">
        <v>14.4</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8025606</v>
      </c>
      <c r="S30" s="624"/>
      <c r="T30" s="624"/>
      <c r="U30" s="624"/>
      <c r="V30" s="624"/>
      <c r="W30" s="624"/>
      <c r="X30" s="624"/>
      <c r="Y30" s="625"/>
      <c r="Z30" s="626">
        <v>25.6</v>
      </c>
      <c r="AA30" s="626"/>
      <c r="AB30" s="626"/>
      <c r="AC30" s="626"/>
      <c r="AD30" s="627" t="s">
        <v>121</v>
      </c>
      <c r="AE30" s="627"/>
      <c r="AF30" s="627"/>
      <c r="AG30" s="627"/>
      <c r="AH30" s="627"/>
      <c r="AI30" s="627"/>
      <c r="AJ30" s="627"/>
      <c r="AK30" s="627"/>
      <c r="AL30" s="628" t="s">
        <v>121</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1996360</v>
      </c>
      <c r="CS30" s="624"/>
      <c r="CT30" s="624"/>
      <c r="CU30" s="624"/>
      <c r="CV30" s="624"/>
      <c r="CW30" s="624"/>
      <c r="CX30" s="624"/>
      <c r="CY30" s="625"/>
      <c r="CZ30" s="628">
        <v>6.6</v>
      </c>
      <c r="DA30" s="653"/>
      <c r="DB30" s="653"/>
      <c r="DC30" s="657"/>
      <c r="DD30" s="632">
        <v>1938652</v>
      </c>
      <c r="DE30" s="624"/>
      <c r="DF30" s="624"/>
      <c r="DG30" s="624"/>
      <c r="DH30" s="624"/>
      <c r="DI30" s="624"/>
      <c r="DJ30" s="624"/>
      <c r="DK30" s="625"/>
      <c r="DL30" s="632">
        <v>1938652</v>
      </c>
      <c r="DM30" s="624"/>
      <c r="DN30" s="624"/>
      <c r="DO30" s="624"/>
      <c r="DP30" s="624"/>
      <c r="DQ30" s="624"/>
      <c r="DR30" s="624"/>
      <c r="DS30" s="624"/>
      <c r="DT30" s="624"/>
      <c r="DU30" s="624"/>
      <c r="DV30" s="625"/>
      <c r="DW30" s="628">
        <v>13.8</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121</v>
      </c>
      <c r="S31" s="624"/>
      <c r="T31" s="624"/>
      <c r="U31" s="624"/>
      <c r="V31" s="624"/>
      <c r="W31" s="624"/>
      <c r="X31" s="624"/>
      <c r="Y31" s="625"/>
      <c r="Z31" s="626" t="s">
        <v>121</v>
      </c>
      <c r="AA31" s="626"/>
      <c r="AB31" s="626"/>
      <c r="AC31" s="626"/>
      <c r="AD31" s="627" t="s">
        <v>121</v>
      </c>
      <c r="AE31" s="627"/>
      <c r="AF31" s="627"/>
      <c r="AG31" s="627"/>
      <c r="AH31" s="627"/>
      <c r="AI31" s="627"/>
      <c r="AJ31" s="627"/>
      <c r="AK31" s="627"/>
      <c r="AL31" s="628" t="s">
        <v>121</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99.3</v>
      </c>
      <c r="BH31" s="667"/>
      <c r="BI31" s="667"/>
      <c r="BJ31" s="667"/>
      <c r="BK31" s="667"/>
      <c r="BL31" s="667"/>
      <c r="BM31" s="618">
        <v>97.4</v>
      </c>
      <c r="BN31" s="667"/>
      <c r="BO31" s="667"/>
      <c r="BP31" s="667"/>
      <c r="BQ31" s="668"/>
      <c r="BR31" s="679">
        <v>99.3</v>
      </c>
      <c r="BS31" s="667"/>
      <c r="BT31" s="667"/>
      <c r="BU31" s="667"/>
      <c r="BV31" s="667"/>
      <c r="BW31" s="667"/>
      <c r="BX31" s="618">
        <v>97.5</v>
      </c>
      <c r="BY31" s="667"/>
      <c r="BZ31" s="667"/>
      <c r="CA31" s="667"/>
      <c r="CB31" s="668"/>
      <c r="CD31" s="661"/>
      <c r="CE31" s="662"/>
      <c r="CF31" s="620" t="s">
        <v>300</v>
      </c>
      <c r="CG31" s="621"/>
      <c r="CH31" s="621"/>
      <c r="CI31" s="621"/>
      <c r="CJ31" s="621"/>
      <c r="CK31" s="621"/>
      <c r="CL31" s="621"/>
      <c r="CM31" s="621"/>
      <c r="CN31" s="621"/>
      <c r="CO31" s="621"/>
      <c r="CP31" s="621"/>
      <c r="CQ31" s="622"/>
      <c r="CR31" s="623">
        <v>91298</v>
      </c>
      <c r="CS31" s="655"/>
      <c r="CT31" s="655"/>
      <c r="CU31" s="655"/>
      <c r="CV31" s="655"/>
      <c r="CW31" s="655"/>
      <c r="CX31" s="655"/>
      <c r="CY31" s="656"/>
      <c r="CZ31" s="628">
        <v>0.3</v>
      </c>
      <c r="DA31" s="653"/>
      <c r="DB31" s="653"/>
      <c r="DC31" s="657"/>
      <c r="DD31" s="632">
        <v>85279</v>
      </c>
      <c r="DE31" s="655"/>
      <c r="DF31" s="655"/>
      <c r="DG31" s="655"/>
      <c r="DH31" s="655"/>
      <c r="DI31" s="655"/>
      <c r="DJ31" s="655"/>
      <c r="DK31" s="656"/>
      <c r="DL31" s="632">
        <v>85279</v>
      </c>
      <c r="DM31" s="655"/>
      <c r="DN31" s="655"/>
      <c r="DO31" s="655"/>
      <c r="DP31" s="655"/>
      <c r="DQ31" s="655"/>
      <c r="DR31" s="655"/>
      <c r="DS31" s="655"/>
      <c r="DT31" s="655"/>
      <c r="DU31" s="655"/>
      <c r="DV31" s="656"/>
      <c r="DW31" s="628">
        <v>0.6</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2383689</v>
      </c>
      <c r="S32" s="624"/>
      <c r="T32" s="624"/>
      <c r="U32" s="624"/>
      <c r="V32" s="624"/>
      <c r="W32" s="624"/>
      <c r="X32" s="624"/>
      <c r="Y32" s="625"/>
      <c r="Z32" s="626">
        <v>7.6</v>
      </c>
      <c r="AA32" s="626"/>
      <c r="AB32" s="626"/>
      <c r="AC32" s="626"/>
      <c r="AD32" s="627" t="s">
        <v>121</v>
      </c>
      <c r="AE32" s="627"/>
      <c r="AF32" s="627"/>
      <c r="AG32" s="627"/>
      <c r="AH32" s="627"/>
      <c r="AI32" s="627"/>
      <c r="AJ32" s="627"/>
      <c r="AK32" s="627"/>
      <c r="AL32" s="628" t="s">
        <v>121</v>
      </c>
      <c r="AM32" s="629"/>
      <c r="AN32" s="629"/>
      <c r="AO32" s="630"/>
      <c r="AP32" s="671"/>
      <c r="AQ32" s="672"/>
      <c r="AR32" s="672"/>
      <c r="AS32" s="672"/>
      <c r="AT32" s="676"/>
      <c r="AU32" s="214" t="s">
        <v>302</v>
      </c>
      <c r="AX32" s="620" t="s">
        <v>303</v>
      </c>
      <c r="AY32" s="621"/>
      <c r="AZ32" s="621"/>
      <c r="BA32" s="621"/>
      <c r="BB32" s="621"/>
      <c r="BC32" s="621"/>
      <c r="BD32" s="621"/>
      <c r="BE32" s="621"/>
      <c r="BF32" s="622"/>
      <c r="BG32" s="680">
        <v>99.2</v>
      </c>
      <c r="BH32" s="655"/>
      <c r="BI32" s="655"/>
      <c r="BJ32" s="655"/>
      <c r="BK32" s="655"/>
      <c r="BL32" s="655"/>
      <c r="BM32" s="629">
        <v>97.1</v>
      </c>
      <c r="BN32" s="655"/>
      <c r="BO32" s="655"/>
      <c r="BP32" s="655"/>
      <c r="BQ32" s="678"/>
      <c r="BR32" s="680">
        <v>99.4</v>
      </c>
      <c r="BS32" s="655"/>
      <c r="BT32" s="655"/>
      <c r="BU32" s="655"/>
      <c r="BV32" s="655"/>
      <c r="BW32" s="655"/>
      <c r="BX32" s="629">
        <v>97.4</v>
      </c>
      <c r="BY32" s="655"/>
      <c r="BZ32" s="655"/>
      <c r="CA32" s="655"/>
      <c r="CB32" s="678"/>
      <c r="CD32" s="663"/>
      <c r="CE32" s="664"/>
      <c r="CF32" s="620" t="s">
        <v>304</v>
      </c>
      <c r="CG32" s="621"/>
      <c r="CH32" s="621"/>
      <c r="CI32" s="621"/>
      <c r="CJ32" s="621"/>
      <c r="CK32" s="621"/>
      <c r="CL32" s="621"/>
      <c r="CM32" s="621"/>
      <c r="CN32" s="621"/>
      <c r="CO32" s="621"/>
      <c r="CP32" s="621"/>
      <c r="CQ32" s="622"/>
      <c r="CR32" s="623">
        <v>108</v>
      </c>
      <c r="CS32" s="624"/>
      <c r="CT32" s="624"/>
      <c r="CU32" s="624"/>
      <c r="CV32" s="624"/>
      <c r="CW32" s="624"/>
      <c r="CX32" s="624"/>
      <c r="CY32" s="625"/>
      <c r="CZ32" s="628">
        <v>0</v>
      </c>
      <c r="DA32" s="653"/>
      <c r="DB32" s="653"/>
      <c r="DC32" s="657"/>
      <c r="DD32" s="632">
        <v>108</v>
      </c>
      <c r="DE32" s="624"/>
      <c r="DF32" s="624"/>
      <c r="DG32" s="624"/>
      <c r="DH32" s="624"/>
      <c r="DI32" s="624"/>
      <c r="DJ32" s="624"/>
      <c r="DK32" s="625"/>
      <c r="DL32" s="632">
        <v>108</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71319</v>
      </c>
      <c r="S33" s="624"/>
      <c r="T33" s="624"/>
      <c r="U33" s="624"/>
      <c r="V33" s="624"/>
      <c r="W33" s="624"/>
      <c r="X33" s="624"/>
      <c r="Y33" s="625"/>
      <c r="Z33" s="626">
        <v>0.2</v>
      </c>
      <c r="AA33" s="626"/>
      <c r="AB33" s="626"/>
      <c r="AC33" s="626"/>
      <c r="AD33" s="627">
        <v>3090</v>
      </c>
      <c r="AE33" s="627"/>
      <c r="AF33" s="627"/>
      <c r="AG33" s="627"/>
      <c r="AH33" s="627"/>
      <c r="AI33" s="627"/>
      <c r="AJ33" s="627"/>
      <c r="AK33" s="627"/>
      <c r="AL33" s="628">
        <v>0</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99.3</v>
      </c>
      <c r="BH33" s="682"/>
      <c r="BI33" s="682"/>
      <c r="BJ33" s="682"/>
      <c r="BK33" s="682"/>
      <c r="BL33" s="682"/>
      <c r="BM33" s="683">
        <v>97.3</v>
      </c>
      <c r="BN33" s="682"/>
      <c r="BO33" s="682"/>
      <c r="BP33" s="682"/>
      <c r="BQ33" s="684"/>
      <c r="BR33" s="681">
        <v>99.2</v>
      </c>
      <c r="BS33" s="682"/>
      <c r="BT33" s="682"/>
      <c r="BU33" s="682"/>
      <c r="BV33" s="682"/>
      <c r="BW33" s="682"/>
      <c r="BX33" s="683">
        <v>97.4</v>
      </c>
      <c r="BY33" s="682"/>
      <c r="BZ33" s="682"/>
      <c r="CA33" s="682"/>
      <c r="CB33" s="684"/>
      <c r="CD33" s="620" t="s">
        <v>307</v>
      </c>
      <c r="CE33" s="621"/>
      <c r="CF33" s="621"/>
      <c r="CG33" s="621"/>
      <c r="CH33" s="621"/>
      <c r="CI33" s="621"/>
      <c r="CJ33" s="621"/>
      <c r="CK33" s="621"/>
      <c r="CL33" s="621"/>
      <c r="CM33" s="621"/>
      <c r="CN33" s="621"/>
      <c r="CO33" s="621"/>
      <c r="CP33" s="621"/>
      <c r="CQ33" s="622"/>
      <c r="CR33" s="623">
        <v>10978218</v>
      </c>
      <c r="CS33" s="655"/>
      <c r="CT33" s="655"/>
      <c r="CU33" s="655"/>
      <c r="CV33" s="655"/>
      <c r="CW33" s="655"/>
      <c r="CX33" s="655"/>
      <c r="CY33" s="656"/>
      <c r="CZ33" s="628">
        <v>36.299999999999997</v>
      </c>
      <c r="DA33" s="653"/>
      <c r="DB33" s="653"/>
      <c r="DC33" s="657"/>
      <c r="DD33" s="632">
        <v>7655927</v>
      </c>
      <c r="DE33" s="655"/>
      <c r="DF33" s="655"/>
      <c r="DG33" s="655"/>
      <c r="DH33" s="655"/>
      <c r="DI33" s="655"/>
      <c r="DJ33" s="655"/>
      <c r="DK33" s="656"/>
      <c r="DL33" s="632">
        <v>5799346</v>
      </c>
      <c r="DM33" s="655"/>
      <c r="DN33" s="655"/>
      <c r="DO33" s="655"/>
      <c r="DP33" s="655"/>
      <c r="DQ33" s="655"/>
      <c r="DR33" s="655"/>
      <c r="DS33" s="655"/>
      <c r="DT33" s="655"/>
      <c r="DU33" s="655"/>
      <c r="DV33" s="656"/>
      <c r="DW33" s="628">
        <v>41.4</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1055618</v>
      </c>
      <c r="S34" s="624"/>
      <c r="T34" s="624"/>
      <c r="U34" s="624"/>
      <c r="V34" s="624"/>
      <c r="W34" s="624"/>
      <c r="X34" s="624"/>
      <c r="Y34" s="625"/>
      <c r="Z34" s="626">
        <v>3.4</v>
      </c>
      <c r="AA34" s="626"/>
      <c r="AB34" s="626"/>
      <c r="AC34" s="626"/>
      <c r="AD34" s="627" t="s">
        <v>121</v>
      </c>
      <c r="AE34" s="627"/>
      <c r="AF34" s="627"/>
      <c r="AG34" s="627"/>
      <c r="AH34" s="627"/>
      <c r="AI34" s="627"/>
      <c r="AJ34" s="627"/>
      <c r="AK34" s="627"/>
      <c r="AL34" s="628" t="s">
        <v>121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4801325</v>
      </c>
      <c r="CS34" s="624"/>
      <c r="CT34" s="624"/>
      <c r="CU34" s="624"/>
      <c r="CV34" s="624"/>
      <c r="CW34" s="624"/>
      <c r="CX34" s="624"/>
      <c r="CY34" s="625"/>
      <c r="CZ34" s="628">
        <v>15.9</v>
      </c>
      <c r="DA34" s="653"/>
      <c r="DB34" s="653"/>
      <c r="DC34" s="657"/>
      <c r="DD34" s="632">
        <v>2731544</v>
      </c>
      <c r="DE34" s="624"/>
      <c r="DF34" s="624"/>
      <c r="DG34" s="624"/>
      <c r="DH34" s="624"/>
      <c r="DI34" s="624"/>
      <c r="DJ34" s="624"/>
      <c r="DK34" s="625"/>
      <c r="DL34" s="632">
        <v>2375256</v>
      </c>
      <c r="DM34" s="624"/>
      <c r="DN34" s="624"/>
      <c r="DO34" s="624"/>
      <c r="DP34" s="624"/>
      <c r="DQ34" s="624"/>
      <c r="DR34" s="624"/>
      <c r="DS34" s="624"/>
      <c r="DT34" s="624"/>
      <c r="DU34" s="624"/>
      <c r="DV34" s="625"/>
      <c r="DW34" s="628">
        <v>17</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60565</v>
      </c>
      <c r="S35" s="624"/>
      <c r="T35" s="624"/>
      <c r="U35" s="624"/>
      <c r="V35" s="624"/>
      <c r="W35" s="624"/>
      <c r="X35" s="624"/>
      <c r="Y35" s="625"/>
      <c r="Z35" s="626">
        <v>0.2</v>
      </c>
      <c r="AA35" s="626"/>
      <c r="AB35" s="626"/>
      <c r="AC35" s="626"/>
      <c r="AD35" s="627" t="s">
        <v>121</v>
      </c>
      <c r="AE35" s="627"/>
      <c r="AF35" s="627"/>
      <c r="AG35" s="627"/>
      <c r="AH35" s="627"/>
      <c r="AI35" s="627"/>
      <c r="AJ35" s="627"/>
      <c r="AK35" s="627"/>
      <c r="AL35" s="628" t="s">
        <v>121</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394617</v>
      </c>
      <c r="CS35" s="655"/>
      <c r="CT35" s="655"/>
      <c r="CU35" s="655"/>
      <c r="CV35" s="655"/>
      <c r="CW35" s="655"/>
      <c r="CX35" s="655"/>
      <c r="CY35" s="656"/>
      <c r="CZ35" s="628">
        <v>1.3</v>
      </c>
      <c r="DA35" s="653"/>
      <c r="DB35" s="653"/>
      <c r="DC35" s="657"/>
      <c r="DD35" s="632">
        <v>317305</v>
      </c>
      <c r="DE35" s="655"/>
      <c r="DF35" s="655"/>
      <c r="DG35" s="655"/>
      <c r="DH35" s="655"/>
      <c r="DI35" s="655"/>
      <c r="DJ35" s="655"/>
      <c r="DK35" s="656"/>
      <c r="DL35" s="632">
        <v>314056</v>
      </c>
      <c r="DM35" s="655"/>
      <c r="DN35" s="655"/>
      <c r="DO35" s="655"/>
      <c r="DP35" s="655"/>
      <c r="DQ35" s="655"/>
      <c r="DR35" s="655"/>
      <c r="DS35" s="655"/>
      <c r="DT35" s="655"/>
      <c r="DU35" s="655"/>
      <c r="DV35" s="656"/>
      <c r="DW35" s="628">
        <v>2.2000000000000002</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1284091</v>
      </c>
      <c r="S36" s="624"/>
      <c r="T36" s="624"/>
      <c r="U36" s="624"/>
      <c r="V36" s="624"/>
      <c r="W36" s="624"/>
      <c r="X36" s="624"/>
      <c r="Y36" s="625"/>
      <c r="Z36" s="626">
        <v>4.0999999999999996</v>
      </c>
      <c r="AA36" s="626"/>
      <c r="AB36" s="626"/>
      <c r="AC36" s="626"/>
      <c r="AD36" s="627" t="s">
        <v>121</v>
      </c>
      <c r="AE36" s="627"/>
      <c r="AF36" s="627"/>
      <c r="AG36" s="627"/>
      <c r="AH36" s="627"/>
      <c r="AI36" s="627"/>
      <c r="AJ36" s="627"/>
      <c r="AK36" s="627"/>
      <c r="AL36" s="628" t="s">
        <v>121</v>
      </c>
      <c r="AM36" s="629"/>
      <c r="AN36" s="629"/>
      <c r="AO36" s="630"/>
      <c r="AP36" s="222"/>
      <c r="AQ36" s="689" t="s">
        <v>315</v>
      </c>
      <c r="AR36" s="690"/>
      <c r="AS36" s="690"/>
      <c r="AT36" s="690"/>
      <c r="AU36" s="690"/>
      <c r="AV36" s="690"/>
      <c r="AW36" s="690"/>
      <c r="AX36" s="690"/>
      <c r="AY36" s="691"/>
      <c r="AZ36" s="612">
        <v>3826771</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187846</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2109017</v>
      </c>
      <c r="CS36" s="624"/>
      <c r="CT36" s="624"/>
      <c r="CU36" s="624"/>
      <c r="CV36" s="624"/>
      <c r="CW36" s="624"/>
      <c r="CX36" s="624"/>
      <c r="CY36" s="625"/>
      <c r="CZ36" s="628">
        <v>7</v>
      </c>
      <c r="DA36" s="653"/>
      <c r="DB36" s="653"/>
      <c r="DC36" s="657"/>
      <c r="DD36" s="632">
        <v>1935706</v>
      </c>
      <c r="DE36" s="624"/>
      <c r="DF36" s="624"/>
      <c r="DG36" s="624"/>
      <c r="DH36" s="624"/>
      <c r="DI36" s="624"/>
      <c r="DJ36" s="624"/>
      <c r="DK36" s="625"/>
      <c r="DL36" s="632">
        <v>933644</v>
      </c>
      <c r="DM36" s="624"/>
      <c r="DN36" s="624"/>
      <c r="DO36" s="624"/>
      <c r="DP36" s="624"/>
      <c r="DQ36" s="624"/>
      <c r="DR36" s="624"/>
      <c r="DS36" s="624"/>
      <c r="DT36" s="624"/>
      <c r="DU36" s="624"/>
      <c r="DV36" s="625"/>
      <c r="DW36" s="628">
        <v>6.7</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486764</v>
      </c>
      <c r="S37" s="624"/>
      <c r="T37" s="624"/>
      <c r="U37" s="624"/>
      <c r="V37" s="624"/>
      <c r="W37" s="624"/>
      <c r="X37" s="624"/>
      <c r="Y37" s="625"/>
      <c r="Z37" s="626">
        <v>1.6</v>
      </c>
      <c r="AA37" s="626"/>
      <c r="AB37" s="626"/>
      <c r="AC37" s="626"/>
      <c r="AD37" s="627">
        <v>7613</v>
      </c>
      <c r="AE37" s="627"/>
      <c r="AF37" s="627"/>
      <c r="AG37" s="627"/>
      <c r="AH37" s="627"/>
      <c r="AI37" s="627"/>
      <c r="AJ37" s="627"/>
      <c r="AK37" s="627"/>
      <c r="AL37" s="628">
        <v>0.1</v>
      </c>
      <c r="AM37" s="629"/>
      <c r="AN37" s="629"/>
      <c r="AO37" s="630"/>
      <c r="AQ37" s="686" t="s">
        <v>319</v>
      </c>
      <c r="AR37" s="687"/>
      <c r="AS37" s="687"/>
      <c r="AT37" s="687"/>
      <c r="AU37" s="687"/>
      <c r="AV37" s="687"/>
      <c r="AW37" s="687"/>
      <c r="AX37" s="687"/>
      <c r="AY37" s="688"/>
      <c r="AZ37" s="623">
        <v>957157</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81189</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37765</v>
      </c>
      <c r="CS37" s="655"/>
      <c r="CT37" s="655"/>
      <c r="CU37" s="655"/>
      <c r="CV37" s="655"/>
      <c r="CW37" s="655"/>
      <c r="CX37" s="655"/>
      <c r="CY37" s="656"/>
      <c r="CZ37" s="628">
        <v>0.1</v>
      </c>
      <c r="DA37" s="653"/>
      <c r="DB37" s="653"/>
      <c r="DC37" s="657"/>
      <c r="DD37" s="632">
        <v>37765</v>
      </c>
      <c r="DE37" s="655"/>
      <c r="DF37" s="655"/>
      <c r="DG37" s="655"/>
      <c r="DH37" s="655"/>
      <c r="DI37" s="655"/>
      <c r="DJ37" s="655"/>
      <c r="DK37" s="656"/>
      <c r="DL37" s="632">
        <v>37765</v>
      </c>
      <c r="DM37" s="655"/>
      <c r="DN37" s="655"/>
      <c r="DO37" s="655"/>
      <c r="DP37" s="655"/>
      <c r="DQ37" s="655"/>
      <c r="DR37" s="655"/>
      <c r="DS37" s="655"/>
      <c r="DT37" s="655"/>
      <c r="DU37" s="655"/>
      <c r="DV37" s="656"/>
      <c r="DW37" s="628">
        <v>0.3</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1668146</v>
      </c>
      <c r="S38" s="624"/>
      <c r="T38" s="624"/>
      <c r="U38" s="624"/>
      <c r="V38" s="624"/>
      <c r="W38" s="624"/>
      <c r="X38" s="624"/>
      <c r="Y38" s="625"/>
      <c r="Z38" s="626">
        <v>5.3</v>
      </c>
      <c r="AA38" s="626"/>
      <c r="AB38" s="626"/>
      <c r="AC38" s="626"/>
      <c r="AD38" s="627" t="s">
        <v>121</v>
      </c>
      <c r="AE38" s="627"/>
      <c r="AF38" s="627"/>
      <c r="AG38" s="627"/>
      <c r="AH38" s="627"/>
      <c r="AI38" s="627"/>
      <c r="AJ38" s="627"/>
      <c r="AK38" s="627"/>
      <c r="AL38" s="628" t="s">
        <v>121</v>
      </c>
      <c r="AM38" s="629"/>
      <c r="AN38" s="629"/>
      <c r="AO38" s="630"/>
      <c r="AQ38" s="686" t="s">
        <v>323</v>
      </c>
      <c r="AR38" s="687"/>
      <c r="AS38" s="687"/>
      <c r="AT38" s="687"/>
      <c r="AU38" s="687"/>
      <c r="AV38" s="687"/>
      <c r="AW38" s="687"/>
      <c r="AX38" s="687"/>
      <c r="AY38" s="688"/>
      <c r="AZ38" s="623">
        <v>17776</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6844</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2858822</v>
      </c>
      <c r="CS38" s="624"/>
      <c r="CT38" s="624"/>
      <c r="CU38" s="624"/>
      <c r="CV38" s="624"/>
      <c r="CW38" s="624"/>
      <c r="CX38" s="624"/>
      <c r="CY38" s="625"/>
      <c r="CZ38" s="628">
        <v>9.5</v>
      </c>
      <c r="DA38" s="653"/>
      <c r="DB38" s="653"/>
      <c r="DC38" s="657"/>
      <c r="DD38" s="632">
        <v>2315091</v>
      </c>
      <c r="DE38" s="624"/>
      <c r="DF38" s="624"/>
      <c r="DG38" s="624"/>
      <c r="DH38" s="624"/>
      <c r="DI38" s="624"/>
      <c r="DJ38" s="624"/>
      <c r="DK38" s="625"/>
      <c r="DL38" s="632">
        <v>2176390</v>
      </c>
      <c r="DM38" s="624"/>
      <c r="DN38" s="624"/>
      <c r="DO38" s="624"/>
      <c r="DP38" s="624"/>
      <c r="DQ38" s="624"/>
      <c r="DR38" s="624"/>
      <c r="DS38" s="624"/>
      <c r="DT38" s="624"/>
      <c r="DU38" s="624"/>
      <c r="DV38" s="625"/>
      <c r="DW38" s="628">
        <v>15.5</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121</v>
      </c>
      <c r="S39" s="624"/>
      <c r="T39" s="624"/>
      <c r="U39" s="624"/>
      <c r="V39" s="624"/>
      <c r="W39" s="624"/>
      <c r="X39" s="624"/>
      <c r="Y39" s="625"/>
      <c r="Z39" s="626" t="s">
        <v>121</v>
      </c>
      <c r="AA39" s="626"/>
      <c r="AB39" s="626"/>
      <c r="AC39" s="626"/>
      <c r="AD39" s="627" t="s">
        <v>121</v>
      </c>
      <c r="AE39" s="627"/>
      <c r="AF39" s="627"/>
      <c r="AG39" s="627"/>
      <c r="AH39" s="627"/>
      <c r="AI39" s="627"/>
      <c r="AJ39" s="627"/>
      <c r="AK39" s="627"/>
      <c r="AL39" s="628" t="s">
        <v>121</v>
      </c>
      <c r="AM39" s="629"/>
      <c r="AN39" s="629"/>
      <c r="AO39" s="630"/>
      <c r="AQ39" s="686" t="s">
        <v>327</v>
      </c>
      <c r="AR39" s="687"/>
      <c r="AS39" s="687"/>
      <c r="AT39" s="687"/>
      <c r="AU39" s="687"/>
      <c r="AV39" s="687"/>
      <c r="AW39" s="687"/>
      <c r="AX39" s="687"/>
      <c r="AY39" s="688"/>
      <c r="AZ39" s="623">
        <v>10792</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10183</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605978</v>
      </c>
      <c r="CS39" s="655"/>
      <c r="CT39" s="655"/>
      <c r="CU39" s="655"/>
      <c r="CV39" s="655"/>
      <c r="CW39" s="655"/>
      <c r="CX39" s="655"/>
      <c r="CY39" s="656"/>
      <c r="CZ39" s="628">
        <v>2</v>
      </c>
      <c r="DA39" s="653"/>
      <c r="DB39" s="653"/>
      <c r="DC39" s="657"/>
      <c r="DD39" s="632">
        <v>157822</v>
      </c>
      <c r="DE39" s="655"/>
      <c r="DF39" s="655"/>
      <c r="DG39" s="655"/>
      <c r="DH39" s="655"/>
      <c r="DI39" s="655"/>
      <c r="DJ39" s="655"/>
      <c r="DK39" s="656"/>
      <c r="DL39" s="632" t="s">
        <v>121</v>
      </c>
      <c r="DM39" s="655"/>
      <c r="DN39" s="655"/>
      <c r="DO39" s="655"/>
      <c r="DP39" s="655"/>
      <c r="DQ39" s="655"/>
      <c r="DR39" s="655"/>
      <c r="DS39" s="655"/>
      <c r="DT39" s="655"/>
      <c r="DU39" s="655"/>
      <c r="DV39" s="656"/>
      <c r="DW39" s="628" t="s">
        <v>121</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103445</v>
      </c>
      <c r="S40" s="624"/>
      <c r="T40" s="624"/>
      <c r="U40" s="624"/>
      <c r="V40" s="624"/>
      <c r="W40" s="624"/>
      <c r="X40" s="624"/>
      <c r="Y40" s="625"/>
      <c r="Z40" s="626">
        <v>0.3</v>
      </c>
      <c r="AA40" s="626"/>
      <c r="AB40" s="626"/>
      <c r="AC40" s="626"/>
      <c r="AD40" s="627" t="s">
        <v>121</v>
      </c>
      <c r="AE40" s="627"/>
      <c r="AF40" s="627"/>
      <c r="AG40" s="627"/>
      <c r="AH40" s="627"/>
      <c r="AI40" s="627"/>
      <c r="AJ40" s="627"/>
      <c r="AK40" s="627"/>
      <c r="AL40" s="628" t="s">
        <v>121</v>
      </c>
      <c r="AM40" s="629"/>
      <c r="AN40" s="629"/>
      <c r="AO40" s="630"/>
      <c r="AQ40" s="686" t="s">
        <v>331</v>
      </c>
      <c r="AR40" s="687"/>
      <c r="AS40" s="687"/>
      <c r="AT40" s="687"/>
      <c r="AU40" s="687"/>
      <c r="AV40" s="687"/>
      <c r="AW40" s="687"/>
      <c r="AX40" s="687"/>
      <c r="AY40" s="688"/>
      <c r="AZ40" s="623" t="s">
        <v>121</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89</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208459</v>
      </c>
      <c r="CS40" s="624"/>
      <c r="CT40" s="624"/>
      <c r="CU40" s="624"/>
      <c r="CV40" s="624"/>
      <c r="CW40" s="624"/>
      <c r="CX40" s="624"/>
      <c r="CY40" s="625"/>
      <c r="CZ40" s="628">
        <v>0.7</v>
      </c>
      <c r="DA40" s="653"/>
      <c r="DB40" s="653"/>
      <c r="DC40" s="657"/>
      <c r="DD40" s="632">
        <v>198459</v>
      </c>
      <c r="DE40" s="624"/>
      <c r="DF40" s="624"/>
      <c r="DG40" s="624"/>
      <c r="DH40" s="624"/>
      <c r="DI40" s="624"/>
      <c r="DJ40" s="624"/>
      <c r="DK40" s="625"/>
      <c r="DL40" s="632" t="s">
        <v>121</v>
      </c>
      <c r="DM40" s="624"/>
      <c r="DN40" s="624"/>
      <c r="DO40" s="624"/>
      <c r="DP40" s="624"/>
      <c r="DQ40" s="624"/>
      <c r="DR40" s="624"/>
      <c r="DS40" s="624"/>
      <c r="DT40" s="624"/>
      <c r="DU40" s="624"/>
      <c r="DV40" s="625"/>
      <c r="DW40" s="628" t="s">
        <v>121</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31331027</v>
      </c>
      <c r="S41" s="696"/>
      <c r="T41" s="696"/>
      <c r="U41" s="696"/>
      <c r="V41" s="696"/>
      <c r="W41" s="696"/>
      <c r="X41" s="696"/>
      <c r="Y41" s="700"/>
      <c r="Z41" s="701">
        <v>100</v>
      </c>
      <c r="AA41" s="701"/>
      <c r="AB41" s="701"/>
      <c r="AC41" s="701"/>
      <c r="AD41" s="702">
        <v>13907100</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639098</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121</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121</v>
      </c>
      <c r="CS41" s="655"/>
      <c r="CT41" s="655"/>
      <c r="CU41" s="655"/>
      <c r="CV41" s="655"/>
      <c r="CW41" s="655"/>
      <c r="CX41" s="655"/>
      <c r="CY41" s="656"/>
      <c r="CZ41" s="628" t="s">
        <v>121</v>
      </c>
      <c r="DA41" s="653"/>
      <c r="DB41" s="653"/>
      <c r="DC41" s="657"/>
      <c r="DD41" s="632" t="s">
        <v>121</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2201948</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396</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2920162</v>
      </c>
      <c r="CS42" s="655"/>
      <c r="CT42" s="655"/>
      <c r="CU42" s="655"/>
      <c r="CV42" s="655"/>
      <c r="CW42" s="655"/>
      <c r="CX42" s="655"/>
      <c r="CY42" s="656"/>
      <c r="CZ42" s="628">
        <v>9.6999999999999993</v>
      </c>
      <c r="DA42" s="653"/>
      <c r="DB42" s="653"/>
      <c r="DC42" s="657"/>
      <c r="DD42" s="632">
        <v>370872</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69330</v>
      </c>
      <c r="CS43" s="655"/>
      <c r="CT43" s="655"/>
      <c r="CU43" s="655"/>
      <c r="CV43" s="655"/>
      <c r="CW43" s="655"/>
      <c r="CX43" s="655"/>
      <c r="CY43" s="656"/>
      <c r="CZ43" s="628">
        <v>0.2</v>
      </c>
      <c r="DA43" s="653"/>
      <c r="DB43" s="653"/>
      <c r="DC43" s="657"/>
      <c r="DD43" s="632">
        <v>65641</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2844079</v>
      </c>
      <c r="CS44" s="624"/>
      <c r="CT44" s="624"/>
      <c r="CU44" s="624"/>
      <c r="CV44" s="624"/>
      <c r="CW44" s="624"/>
      <c r="CX44" s="624"/>
      <c r="CY44" s="625"/>
      <c r="CZ44" s="628">
        <v>9.4</v>
      </c>
      <c r="DA44" s="629"/>
      <c r="DB44" s="629"/>
      <c r="DC44" s="635"/>
      <c r="DD44" s="632">
        <v>359486</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1355697</v>
      </c>
      <c r="CS45" s="655"/>
      <c r="CT45" s="655"/>
      <c r="CU45" s="655"/>
      <c r="CV45" s="655"/>
      <c r="CW45" s="655"/>
      <c r="CX45" s="655"/>
      <c r="CY45" s="656"/>
      <c r="CZ45" s="628">
        <v>4.5</v>
      </c>
      <c r="DA45" s="653"/>
      <c r="DB45" s="653"/>
      <c r="DC45" s="657"/>
      <c r="DD45" s="632">
        <v>73161</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348</v>
      </c>
      <c r="CG46" s="621"/>
      <c r="CH46" s="621"/>
      <c r="CI46" s="621"/>
      <c r="CJ46" s="621"/>
      <c r="CK46" s="621"/>
      <c r="CL46" s="621"/>
      <c r="CM46" s="621"/>
      <c r="CN46" s="621"/>
      <c r="CO46" s="621"/>
      <c r="CP46" s="621"/>
      <c r="CQ46" s="622"/>
      <c r="CR46" s="623">
        <v>1263274</v>
      </c>
      <c r="CS46" s="624"/>
      <c r="CT46" s="624"/>
      <c r="CU46" s="624"/>
      <c r="CV46" s="624"/>
      <c r="CW46" s="624"/>
      <c r="CX46" s="624"/>
      <c r="CY46" s="625"/>
      <c r="CZ46" s="628">
        <v>4.2</v>
      </c>
      <c r="DA46" s="629"/>
      <c r="DB46" s="629"/>
      <c r="DC46" s="635"/>
      <c r="DD46" s="632">
        <v>264517</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349</v>
      </c>
      <c r="CG47" s="621"/>
      <c r="CH47" s="621"/>
      <c r="CI47" s="621"/>
      <c r="CJ47" s="621"/>
      <c r="CK47" s="621"/>
      <c r="CL47" s="621"/>
      <c r="CM47" s="621"/>
      <c r="CN47" s="621"/>
      <c r="CO47" s="621"/>
      <c r="CP47" s="621"/>
      <c r="CQ47" s="622"/>
      <c r="CR47" s="623">
        <v>76083</v>
      </c>
      <c r="CS47" s="655"/>
      <c r="CT47" s="655"/>
      <c r="CU47" s="655"/>
      <c r="CV47" s="655"/>
      <c r="CW47" s="655"/>
      <c r="CX47" s="655"/>
      <c r="CY47" s="656"/>
      <c r="CZ47" s="628">
        <v>0.3</v>
      </c>
      <c r="DA47" s="653"/>
      <c r="DB47" s="653"/>
      <c r="DC47" s="657"/>
      <c r="DD47" s="632">
        <v>11386</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350</v>
      </c>
      <c r="CG48" s="621"/>
      <c r="CH48" s="621"/>
      <c r="CI48" s="621"/>
      <c r="CJ48" s="621"/>
      <c r="CK48" s="621"/>
      <c r="CL48" s="621"/>
      <c r="CM48" s="621"/>
      <c r="CN48" s="621"/>
      <c r="CO48" s="621"/>
      <c r="CP48" s="621"/>
      <c r="CQ48" s="622"/>
      <c r="CR48" s="623" t="s">
        <v>121</v>
      </c>
      <c r="CS48" s="624"/>
      <c r="CT48" s="624"/>
      <c r="CU48" s="624"/>
      <c r="CV48" s="624"/>
      <c r="CW48" s="624"/>
      <c r="CX48" s="624"/>
      <c r="CY48" s="625"/>
      <c r="CZ48" s="628" t="s">
        <v>121</v>
      </c>
      <c r="DA48" s="629"/>
      <c r="DB48" s="629"/>
      <c r="DC48" s="635"/>
      <c r="DD48" s="632" t="s">
        <v>121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30238308</v>
      </c>
      <c r="CS49" s="682"/>
      <c r="CT49" s="682"/>
      <c r="CU49" s="682"/>
      <c r="CV49" s="682"/>
      <c r="CW49" s="682"/>
      <c r="CX49" s="682"/>
      <c r="CY49" s="711"/>
      <c r="CZ49" s="703">
        <v>100</v>
      </c>
      <c r="DA49" s="712"/>
      <c r="DB49" s="712"/>
      <c r="DC49" s="713"/>
      <c r="DD49" s="714">
        <v>17023036</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mgLkFdMtHkNB2qqYBBoCmzs5GUsT7qRhkSnB7RdDGo2F2atzg0RobZ0cMb8TJ41itX7gDhXmeMwzx4fHCcAcBQ==" saltValue="Ve0dlXFcN1lnCzeIQs0/q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31306</v>
      </c>
      <c r="R7" s="753"/>
      <c r="S7" s="753"/>
      <c r="T7" s="753"/>
      <c r="U7" s="753"/>
      <c r="V7" s="753">
        <v>30227</v>
      </c>
      <c r="W7" s="753"/>
      <c r="X7" s="753"/>
      <c r="Y7" s="753"/>
      <c r="Z7" s="753"/>
      <c r="AA7" s="753">
        <v>1079</v>
      </c>
      <c r="AB7" s="753"/>
      <c r="AC7" s="753"/>
      <c r="AD7" s="753"/>
      <c r="AE7" s="754"/>
      <c r="AF7" s="755">
        <v>941</v>
      </c>
      <c r="AG7" s="756"/>
      <c r="AH7" s="756"/>
      <c r="AI7" s="756"/>
      <c r="AJ7" s="757"/>
      <c r="AK7" s="758" t="s">
        <v>562</v>
      </c>
      <c r="AL7" s="759"/>
      <c r="AM7" s="759"/>
      <c r="AN7" s="759"/>
      <c r="AO7" s="759"/>
      <c r="AP7" s="759">
        <v>23624</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558</v>
      </c>
      <c r="BT7" s="747"/>
      <c r="BU7" s="747"/>
      <c r="BV7" s="747"/>
      <c r="BW7" s="747"/>
      <c r="BX7" s="747"/>
      <c r="BY7" s="747"/>
      <c r="BZ7" s="747"/>
      <c r="CA7" s="747"/>
      <c r="CB7" s="747"/>
      <c r="CC7" s="747"/>
      <c r="CD7" s="747"/>
      <c r="CE7" s="747"/>
      <c r="CF7" s="747"/>
      <c r="CG7" s="762"/>
      <c r="CH7" s="743">
        <v>4</v>
      </c>
      <c r="CI7" s="744"/>
      <c r="CJ7" s="744"/>
      <c r="CK7" s="744"/>
      <c r="CL7" s="745"/>
      <c r="CM7" s="743">
        <v>143</v>
      </c>
      <c r="CN7" s="744"/>
      <c r="CO7" s="744"/>
      <c r="CP7" s="744"/>
      <c r="CQ7" s="745"/>
      <c r="CR7" s="743">
        <v>113</v>
      </c>
      <c r="CS7" s="744"/>
      <c r="CT7" s="744"/>
      <c r="CU7" s="744"/>
      <c r="CV7" s="745"/>
      <c r="CW7" s="743" t="s">
        <v>490</v>
      </c>
      <c r="CX7" s="744"/>
      <c r="CY7" s="744"/>
      <c r="CZ7" s="744"/>
      <c r="DA7" s="745"/>
      <c r="DB7" s="743" t="s">
        <v>490</v>
      </c>
      <c r="DC7" s="744"/>
      <c r="DD7" s="744"/>
      <c r="DE7" s="744"/>
      <c r="DF7" s="745"/>
      <c r="DG7" s="743" t="s">
        <v>490</v>
      </c>
      <c r="DH7" s="744"/>
      <c r="DI7" s="744"/>
      <c r="DJ7" s="744"/>
      <c r="DK7" s="745"/>
      <c r="DL7" s="743" t="s">
        <v>490</v>
      </c>
      <c r="DM7" s="744"/>
      <c r="DN7" s="744"/>
      <c r="DO7" s="744"/>
      <c r="DP7" s="745"/>
      <c r="DQ7" s="743" t="s">
        <v>490</v>
      </c>
      <c r="DR7" s="744"/>
      <c r="DS7" s="744"/>
      <c r="DT7" s="744"/>
      <c r="DU7" s="745"/>
      <c r="DV7" s="746"/>
      <c r="DW7" s="747"/>
      <c r="DX7" s="747"/>
      <c r="DY7" s="747"/>
      <c r="DZ7" s="748"/>
      <c r="EA7" s="234"/>
    </row>
    <row r="8" spans="1:131" s="235" customFormat="1" ht="26.25" customHeight="1" x14ac:dyDescent="0.15">
      <c r="A8" s="238">
        <v>2</v>
      </c>
      <c r="B8" s="780" t="s">
        <v>375</v>
      </c>
      <c r="C8" s="781"/>
      <c r="D8" s="781"/>
      <c r="E8" s="781"/>
      <c r="F8" s="781"/>
      <c r="G8" s="781"/>
      <c r="H8" s="781"/>
      <c r="I8" s="781"/>
      <c r="J8" s="781"/>
      <c r="K8" s="781"/>
      <c r="L8" s="781"/>
      <c r="M8" s="781"/>
      <c r="N8" s="781"/>
      <c r="O8" s="781"/>
      <c r="P8" s="782"/>
      <c r="Q8" s="783">
        <v>34</v>
      </c>
      <c r="R8" s="784"/>
      <c r="S8" s="784"/>
      <c r="T8" s="784"/>
      <c r="U8" s="784"/>
      <c r="V8" s="784">
        <v>21</v>
      </c>
      <c r="W8" s="784"/>
      <c r="X8" s="784"/>
      <c r="Y8" s="784"/>
      <c r="Z8" s="784"/>
      <c r="AA8" s="784">
        <v>13</v>
      </c>
      <c r="AB8" s="784"/>
      <c r="AC8" s="784"/>
      <c r="AD8" s="784"/>
      <c r="AE8" s="785"/>
      <c r="AF8" s="786">
        <v>13</v>
      </c>
      <c r="AG8" s="787"/>
      <c r="AH8" s="787"/>
      <c r="AI8" s="787"/>
      <c r="AJ8" s="788"/>
      <c r="AK8" s="769" t="s">
        <v>490</v>
      </c>
      <c r="AL8" s="770"/>
      <c r="AM8" s="770"/>
      <c r="AN8" s="770"/>
      <c r="AO8" s="770"/>
      <c r="AP8" s="769" t="s">
        <v>490</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559</v>
      </c>
      <c r="BT8" s="774"/>
      <c r="BU8" s="774"/>
      <c r="BV8" s="774"/>
      <c r="BW8" s="774"/>
      <c r="BX8" s="774"/>
      <c r="BY8" s="774"/>
      <c r="BZ8" s="774"/>
      <c r="CA8" s="774"/>
      <c r="CB8" s="774"/>
      <c r="CC8" s="774"/>
      <c r="CD8" s="774"/>
      <c r="CE8" s="774"/>
      <c r="CF8" s="774"/>
      <c r="CG8" s="775"/>
      <c r="CH8" s="776">
        <v>2</v>
      </c>
      <c r="CI8" s="777"/>
      <c r="CJ8" s="777"/>
      <c r="CK8" s="777"/>
      <c r="CL8" s="778"/>
      <c r="CM8" s="776">
        <v>11</v>
      </c>
      <c r="CN8" s="777"/>
      <c r="CO8" s="777"/>
      <c r="CP8" s="777"/>
      <c r="CQ8" s="778"/>
      <c r="CR8" s="776">
        <v>5</v>
      </c>
      <c r="CS8" s="777"/>
      <c r="CT8" s="777"/>
      <c r="CU8" s="777"/>
      <c r="CV8" s="778"/>
      <c r="CW8" s="776" t="s">
        <v>490</v>
      </c>
      <c r="CX8" s="777"/>
      <c r="CY8" s="777"/>
      <c r="CZ8" s="777"/>
      <c r="DA8" s="778"/>
      <c r="DB8" s="776" t="s">
        <v>490</v>
      </c>
      <c r="DC8" s="777"/>
      <c r="DD8" s="777"/>
      <c r="DE8" s="777"/>
      <c r="DF8" s="778"/>
      <c r="DG8" s="776" t="s">
        <v>490</v>
      </c>
      <c r="DH8" s="777"/>
      <c r="DI8" s="777"/>
      <c r="DJ8" s="777"/>
      <c r="DK8" s="778"/>
      <c r="DL8" s="776" t="s">
        <v>490</v>
      </c>
      <c r="DM8" s="777"/>
      <c r="DN8" s="777"/>
      <c r="DO8" s="777"/>
      <c r="DP8" s="778"/>
      <c r="DQ8" s="776" t="s">
        <v>490</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t="s">
        <v>572</v>
      </c>
      <c r="BS9" s="773" t="s">
        <v>560</v>
      </c>
      <c r="BT9" s="774"/>
      <c r="BU9" s="774"/>
      <c r="BV9" s="774"/>
      <c r="BW9" s="774"/>
      <c r="BX9" s="774"/>
      <c r="BY9" s="774"/>
      <c r="BZ9" s="774"/>
      <c r="CA9" s="774"/>
      <c r="CB9" s="774"/>
      <c r="CC9" s="774"/>
      <c r="CD9" s="774"/>
      <c r="CE9" s="774"/>
      <c r="CF9" s="774"/>
      <c r="CG9" s="775"/>
      <c r="CH9" s="776">
        <v>0</v>
      </c>
      <c r="CI9" s="777"/>
      <c r="CJ9" s="777"/>
      <c r="CK9" s="777"/>
      <c r="CL9" s="778"/>
      <c r="CM9" s="776">
        <v>286</v>
      </c>
      <c r="CN9" s="777"/>
      <c r="CO9" s="777"/>
      <c r="CP9" s="777"/>
      <c r="CQ9" s="778"/>
      <c r="CR9" s="776">
        <v>5</v>
      </c>
      <c r="CS9" s="777"/>
      <c r="CT9" s="777"/>
      <c r="CU9" s="777"/>
      <c r="CV9" s="778"/>
      <c r="CW9" s="776" t="s">
        <v>490</v>
      </c>
      <c r="CX9" s="777"/>
      <c r="CY9" s="777"/>
      <c r="CZ9" s="777"/>
      <c r="DA9" s="778"/>
      <c r="DB9" s="776">
        <v>210</v>
      </c>
      <c r="DC9" s="777"/>
      <c r="DD9" s="777"/>
      <c r="DE9" s="777"/>
      <c r="DF9" s="778"/>
      <c r="DG9" s="776" t="s">
        <v>490</v>
      </c>
      <c r="DH9" s="777"/>
      <c r="DI9" s="777"/>
      <c r="DJ9" s="777"/>
      <c r="DK9" s="778"/>
      <c r="DL9" s="776" t="s">
        <v>490</v>
      </c>
      <c r="DM9" s="777"/>
      <c r="DN9" s="777"/>
      <c r="DO9" s="777"/>
      <c r="DP9" s="778"/>
      <c r="DQ9" s="776" t="s">
        <v>490</v>
      </c>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561</v>
      </c>
      <c r="BT10" s="774"/>
      <c r="BU10" s="774"/>
      <c r="BV10" s="774"/>
      <c r="BW10" s="774"/>
      <c r="BX10" s="774"/>
      <c r="BY10" s="774"/>
      <c r="BZ10" s="774"/>
      <c r="CA10" s="774"/>
      <c r="CB10" s="774"/>
      <c r="CC10" s="774"/>
      <c r="CD10" s="774"/>
      <c r="CE10" s="774"/>
      <c r="CF10" s="774"/>
      <c r="CG10" s="775"/>
      <c r="CH10" s="776">
        <v>9</v>
      </c>
      <c r="CI10" s="777"/>
      <c r="CJ10" s="777"/>
      <c r="CK10" s="777"/>
      <c r="CL10" s="778"/>
      <c r="CM10" s="776">
        <v>535</v>
      </c>
      <c r="CN10" s="777"/>
      <c r="CO10" s="777"/>
      <c r="CP10" s="777"/>
      <c r="CQ10" s="778"/>
      <c r="CR10" s="776">
        <v>57</v>
      </c>
      <c r="CS10" s="777"/>
      <c r="CT10" s="777"/>
      <c r="CU10" s="777"/>
      <c r="CV10" s="778"/>
      <c r="CW10" s="776" t="s">
        <v>490</v>
      </c>
      <c r="CX10" s="777"/>
      <c r="CY10" s="777"/>
      <c r="CZ10" s="777"/>
      <c r="DA10" s="778"/>
      <c r="DB10" s="776" t="s">
        <v>490</v>
      </c>
      <c r="DC10" s="777"/>
      <c r="DD10" s="777"/>
      <c r="DE10" s="777"/>
      <c r="DF10" s="778"/>
      <c r="DG10" s="776" t="s">
        <v>490</v>
      </c>
      <c r="DH10" s="777"/>
      <c r="DI10" s="777"/>
      <c r="DJ10" s="777"/>
      <c r="DK10" s="778"/>
      <c r="DL10" s="776" t="s">
        <v>490</v>
      </c>
      <c r="DM10" s="777"/>
      <c r="DN10" s="777"/>
      <c r="DO10" s="777"/>
      <c r="DP10" s="778"/>
      <c r="DQ10" s="776" t="s">
        <v>490</v>
      </c>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v>31331</v>
      </c>
      <c r="R23" s="793"/>
      <c r="S23" s="793"/>
      <c r="T23" s="793"/>
      <c r="U23" s="793"/>
      <c r="V23" s="793">
        <v>30238</v>
      </c>
      <c r="W23" s="793"/>
      <c r="X23" s="793"/>
      <c r="Y23" s="793"/>
      <c r="Z23" s="793"/>
      <c r="AA23" s="793">
        <v>1093</v>
      </c>
      <c r="AB23" s="793"/>
      <c r="AC23" s="793"/>
      <c r="AD23" s="793"/>
      <c r="AE23" s="794"/>
      <c r="AF23" s="795">
        <v>954</v>
      </c>
      <c r="AG23" s="793"/>
      <c r="AH23" s="793"/>
      <c r="AI23" s="793"/>
      <c r="AJ23" s="796"/>
      <c r="AK23" s="797"/>
      <c r="AL23" s="798"/>
      <c r="AM23" s="798"/>
      <c r="AN23" s="798"/>
      <c r="AO23" s="798"/>
      <c r="AP23" s="793">
        <v>23624</v>
      </c>
      <c r="AQ23" s="793"/>
      <c r="AR23" s="793"/>
      <c r="AS23" s="793"/>
      <c r="AT23" s="793"/>
      <c r="AU23" s="809"/>
      <c r="AV23" s="809"/>
      <c r="AW23" s="809"/>
      <c r="AX23" s="809"/>
      <c r="AY23" s="810"/>
      <c r="AZ23" s="811" t="s">
        <v>121</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2">
        <v>5962</v>
      </c>
      <c r="R28" s="823"/>
      <c r="S28" s="823"/>
      <c r="T28" s="823"/>
      <c r="U28" s="823"/>
      <c r="V28" s="823">
        <v>5774</v>
      </c>
      <c r="W28" s="823"/>
      <c r="X28" s="823"/>
      <c r="Y28" s="823"/>
      <c r="Z28" s="823"/>
      <c r="AA28" s="823">
        <v>188</v>
      </c>
      <c r="AB28" s="823"/>
      <c r="AC28" s="823"/>
      <c r="AD28" s="823"/>
      <c r="AE28" s="824"/>
      <c r="AF28" s="825">
        <v>188</v>
      </c>
      <c r="AG28" s="823"/>
      <c r="AH28" s="823"/>
      <c r="AI28" s="823"/>
      <c r="AJ28" s="826"/>
      <c r="AK28" s="827">
        <v>639</v>
      </c>
      <c r="AL28" s="828"/>
      <c r="AM28" s="828"/>
      <c r="AN28" s="828"/>
      <c r="AO28" s="828"/>
      <c r="AP28" s="828" t="s">
        <v>490</v>
      </c>
      <c r="AQ28" s="828"/>
      <c r="AR28" s="828"/>
      <c r="AS28" s="828"/>
      <c r="AT28" s="828"/>
      <c r="AU28" s="828" t="s">
        <v>490</v>
      </c>
      <c r="AV28" s="828"/>
      <c r="AW28" s="828"/>
      <c r="AX28" s="828"/>
      <c r="AY28" s="828"/>
      <c r="AZ28" s="829" t="s">
        <v>490</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v>6559</v>
      </c>
      <c r="R29" s="784"/>
      <c r="S29" s="784"/>
      <c r="T29" s="784"/>
      <c r="U29" s="784"/>
      <c r="V29" s="784">
        <v>6483</v>
      </c>
      <c r="W29" s="784"/>
      <c r="X29" s="784"/>
      <c r="Y29" s="784"/>
      <c r="Z29" s="784"/>
      <c r="AA29" s="784">
        <v>76</v>
      </c>
      <c r="AB29" s="784"/>
      <c r="AC29" s="784"/>
      <c r="AD29" s="784"/>
      <c r="AE29" s="785"/>
      <c r="AF29" s="786">
        <v>76</v>
      </c>
      <c r="AG29" s="787"/>
      <c r="AH29" s="787"/>
      <c r="AI29" s="787"/>
      <c r="AJ29" s="788"/>
      <c r="AK29" s="834">
        <v>1008</v>
      </c>
      <c r="AL29" s="830"/>
      <c r="AM29" s="830"/>
      <c r="AN29" s="830"/>
      <c r="AO29" s="830"/>
      <c r="AP29" s="830" t="s">
        <v>490</v>
      </c>
      <c r="AQ29" s="830"/>
      <c r="AR29" s="830"/>
      <c r="AS29" s="830"/>
      <c r="AT29" s="830"/>
      <c r="AU29" s="830" t="s">
        <v>490</v>
      </c>
      <c r="AV29" s="830"/>
      <c r="AW29" s="830"/>
      <c r="AX29" s="830"/>
      <c r="AY29" s="830"/>
      <c r="AZ29" s="831" t="s">
        <v>490</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v>50</v>
      </c>
      <c r="R30" s="784"/>
      <c r="S30" s="784"/>
      <c r="T30" s="784"/>
      <c r="U30" s="784"/>
      <c r="V30" s="784">
        <v>50</v>
      </c>
      <c r="W30" s="784"/>
      <c r="X30" s="784"/>
      <c r="Y30" s="784"/>
      <c r="Z30" s="784"/>
      <c r="AA30" s="784" t="s">
        <v>581</v>
      </c>
      <c r="AB30" s="784"/>
      <c r="AC30" s="784"/>
      <c r="AD30" s="784"/>
      <c r="AE30" s="785"/>
      <c r="AF30" s="786" t="s">
        <v>121</v>
      </c>
      <c r="AG30" s="787"/>
      <c r="AH30" s="787"/>
      <c r="AI30" s="787"/>
      <c r="AJ30" s="788"/>
      <c r="AK30" s="834">
        <v>5</v>
      </c>
      <c r="AL30" s="830"/>
      <c r="AM30" s="830"/>
      <c r="AN30" s="830"/>
      <c r="AO30" s="830"/>
      <c r="AP30" s="830" t="s">
        <v>490</v>
      </c>
      <c r="AQ30" s="830"/>
      <c r="AR30" s="830"/>
      <c r="AS30" s="830"/>
      <c r="AT30" s="830"/>
      <c r="AU30" s="830" t="s">
        <v>490</v>
      </c>
      <c r="AV30" s="830"/>
      <c r="AW30" s="830"/>
      <c r="AX30" s="830"/>
      <c r="AY30" s="830"/>
      <c r="AZ30" s="831" t="s">
        <v>490</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392</v>
      </c>
      <c r="C31" s="781"/>
      <c r="D31" s="781"/>
      <c r="E31" s="781"/>
      <c r="F31" s="781"/>
      <c r="G31" s="781"/>
      <c r="H31" s="781"/>
      <c r="I31" s="781"/>
      <c r="J31" s="781"/>
      <c r="K31" s="781"/>
      <c r="L31" s="781"/>
      <c r="M31" s="781"/>
      <c r="N31" s="781"/>
      <c r="O31" s="781"/>
      <c r="P31" s="782"/>
      <c r="Q31" s="783">
        <v>1042</v>
      </c>
      <c r="R31" s="784"/>
      <c r="S31" s="784"/>
      <c r="T31" s="784"/>
      <c r="U31" s="784"/>
      <c r="V31" s="784">
        <v>1016</v>
      </c>
      <c r="W31" s="784"/>
      <c r="X31" s="784"/>
      <c r="Y31" s="784"/>
      <c r="Z31" s="784"/>
      <c r="AA31" s="784">
        <v>26</v>
      </c>
      <c r="AB31" s="784"/>
      <c r="AC31" s="784"/>
      <c r="AD31" s="784"/>
      <c r="AE31" s="785"/>
      <c r="AF31" s="786">
        <v>26</v>
      </c>
      <c r="AG31" s="787"/>
      <c r="AH31" s="787"/>
      <c r="AI31" s="787"/>
      <c r="AJ31" s="788"/>
      <c r="AK31" s="834">
        <v>284</v>
      </c>
      <c r="AL31" s="830"/>
      <c r="AM31" s="830"/>
      <c r="AN31" s="830"/>
      <c r="AO31" s="830"/>
      <c r="AP31" s="830" t="s">
        <v>490</v>
      </c>
      <c r="AQ31" s="830"/>
      <c r="AR31" s="830"/>
      <c r="AS31" s="830"/>
      <c r="AT31" s="830"/>
      <c r="AU31" s="830" t="s">
        <v>490</v>
      </c>
      <c r="AV31" s="830"/>
      <c r="AW31" s="830"/>
      <c r="AX31" s="830"/>
      <c r="AY31" s="830"/>
      <c r="AZ31" s="831" t="s">
        <v>490</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393</v>
      </c>
      <c r="C32" s="781"/>
      <c r="D32" s="781"/>
      <c r="E32" s="781"/>
      <c r="F32" s="781"/>
      <c r="G32" s="781"/>
      <c r="H32" s="781"/>
      <c r="I32" s="781"/>
      <c r="J32" s="781"/>
      <c r="K32" s="781"/>
      <c r="L32" s="781"/>
      <c r="M32" s="781"/>
      <c r="N32" s="781"/>
      <c r="O32" s="781"/>
      <c r="P32" s="782"/>
      <c r="Q32" s="783">
        <v>1447</v>
      </c>
      <c r="R32" s="784"/>
      <c r="S32" s="784"/>
      <c r="T32" s="784"/>
      <c r="U32" s="784"/>
      <c r="V32" s="784">
        <v>1417</v>
      </c>
      <c r="W32" s="784"/>
      <c r="X32" s="784"/>
      <c r="Y32" s="784"/>
      <c r="Z32" s="784"/>
      <c r="AA32" s="784">
        <v>31</v>
      </c>
      <c r="AB32" s="784"/>
      <c r="AC32" s="784"/>
      <c r="AD32" s="784"/>
      <c r="AE32" s="785"/>
      <c r="AF32" s="786">
        <v>1499</v>
      </c>
      <c r="AG32" s="787"/>
      <c r="AH32" s="787"/>
      <c r="AI32" s="787"/>
      <c r="AJ32" s="788"/>
      <c r="AK32" s="834">
        <v>11</v>
      </c>
      <c r="AL32" s="830"/>
      <c r="AM32" s="830"/>
      <c r="AN32" s="830"/>
      <c r="AO32" s="830"/>
      <c r="AP32" s="830">
        <v>6804</v>
      </c>
      <c r="AQ32" s="830"/>
      <c r="AR32" s="830"/>
      <c r="AS32" s="830"/>
      <c r="AT32" s="830"/>
      <c r="AU32" s="830">
        <v>20</v>
      </c>
      <c r="AV32" s="830"/>
      <c r="AW32" s="830"/>
      <c r="AX32" s="830"/>
      <c r="AY32" s="830"/>
      <c r="AZ32" s="831" t="s">
        <v>490</v>
      </c>
      <c r="BA32" s="831"/>
      <c r="BB32" s="831"/>
      <c r="BC32" s="831"/>
      <c r="BD32" s="831"/>
      <c r="BE32" s="832" t="s">
        <v>394</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395</v>
      </c>
      <c r="C33" s="781"/>
      <c r="D33" s="781"/>
      <c r="E33" s="781"/>
      <c r="F33" s="781"/>
      <c r="G33" s="781"/>
      <c r="H33" s="781"/>
      <c r="I33" s="781"/>
      <c r="J33" s="781"/>
      <c r="K33" s="781"/>
      <c r="L33" s="781"/>
      <c r="M33" s="781"/>
      <c r="N33" s="781"/>
      <c r="O33" s="781"/>
      <c r="P33" s="782"/>
      <c r="Q33" s="783">
        <f>1088+75</f>
        <v>1163</v>
      </c>
      <c r="R33" s="784"/>
      <c r="S33" s="784"/>
      <c r="T33" s="784"/>
      <c r="U33" s="784"/>
      <c r="V33" s="784">
        <f>1081+73</f>
        <v>1154</v>
      </c>
      <c r="W33" s="784"/>
      <c r="X33" s="784"/>
      <c r="Y33" s="784"/>
      <c r="Z33" s="784"/>
      <c r="AA33" s="784">
        <f>7+2</f>
        <v>9</v>
      </c>
      <c r="AB33" s="784"/>
      <c r="AC33" s="784"/>
      <c r="AD33" s="784"/>
      <c r="AE33" s="785"/>
      <c r="AF33" s="786">
        <v>266</v>
      </c>
      <c r="AG33" s="787"/>
      <c r="AH33" s="787"/>
      <c r="AI33" s="787"/>
      <c r="AJ33" s="788"/>
      <c r="AK33" s="834">
        <v>957</v>
      </c>
      <c r="AL33" s="830"/>
      <c r="AM33" s="830"/>
      <c r="AN33" s="830"/>
      <c r="AO33" s="830"/>
      <c r="AP33" s="830">
        <v>11677</v>
      </c>
      <c r="AQ33" s="830"/>
      <c r="AR33" s="830"/>
      <c r="AS33" s="830"/>
      <c r="AT33" s="830"/>
      <c r="AU33" s="830">
        <v>9517</v>
      </c>
      <c r="AV33" s="830"/>
      <c r="AW33" s="830"/>
      <c r="AX33" s="830"/>
      <c r="AY33" s="830"/>
      <c r="AZ33" s="831" t="s">
        <v>490</v>
      </c>
      <c r="BA33" s="831"/>
      <c r="BB33" s="831"/>
      <c r="BC33" s="831"/>
      <c r="BD33" s="831"/>
      <c r="BE33" s="832" t="s">
        <v>394</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396</v>
      </c>
      <c r="C34" s="781"/>
      <c r="D34" s="781"/>
      <c r="E34" s="781"/>
      <c r="F34" s="781"/>
      <c r="G34" s="781"/>
      <c r="H34" s="781"/>
      <c r="I34" s="781"/>
      <c r="J34" s="781"/>
      <c r="K34" s="781"/>
      <c r="L34" s="781"/>
      <c r="M34" s="781"/>
      <c r="N34" s="781"/>
      <c r="O34" s="781"/>
      <c r="P34" s="782"/>
      <c r="Q34" s="783">
        <v>18</v>
      </c>
      <c r="R34" s="784"/>
      <c r="S34" s="784"/>
      <c r="T34" s="784"/>
      <c r="U34" s="784"/>
      <c r="V34" s="784">
        <v>18</v>
      </c>
      <c r="W34" s="784"/>
      <c r="X34" s="784"/>
      <c r="Y34" s="784"/>
      <c r="Z34" s="784"/>
      <c r="AA34" s="784" t="s">
        <v>563</v>
      </c>
      <c r="AB34" s="784"/>
      <c r="AC34" s="784"/>
      <c r="AD34" s="784"/>
      <c r="AE34" s="785"/>
      <c r="AF34" s="786" t="s">
        <v>121</v>
      </c>
      <c r="AG34" s="787"/>
      <c r="AH34" s="787"/>
      <c r="AI34" s="787"/>
      <c r="AJ34" s="788"/>
      <c r="AK34" s="834">
        <v>18</v>
      </c>
      <c r="AL34" s="830"/>
      <c r="AM34" s="830"/>
      <c r="AN34" s="830"/>
      <c r="AO34" s="830"/>
      <c r="AP34" s="830">
        <v>89</v>
      </c>
      <c r="AQ34" s="830"/>
      <c r="AR34" s="830"/>
      <c r="AS34" s="830"/>
      <c r="AT34" s="830"/>
      <c r="AU34" s="830">
        <v>89</v>
      </c>
      <c r="AV34" s="830"/>
      <c r="AW34" s="830"/>
      <c r="AX34" s="830"/>
      <c r="AY34" s="830"/>
      <c r="AZ34" s="831" t="s">
        <v>490</v>
      </c>
      <c r="BA34" s="831"/>
      <c r="BB34" s="831"/>
      <c r="BC34" s="831"/>
      <c r="BD34" s="831"/>
      <c r="BE34" s="832" t="s">
        <v>397</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398</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377</v>
      </c>
      <c r="B63" s="789" t="s">
        <v>399</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2055</v>
      </c>
      <c r="AG63" s="844"/>
      <c r="AH63" s="844"/>
      <c r="AI63" s="844"/>
      <c r="AJ63" s="845"/>
      <c r="AK63" s="846"/>
      <c r="AL63" s="841"/>
      <c r="AM63" s="841"/>
      <c r="AN63" s="841"/>
      <c r="AO63" s="841"/>
      <c r="AP63" s="844">
        <v>18570</v>
      </c>
      <c r="AQ63" s="844"/>
      <c r="AR63" s="844"/>
      <c r="AS63" s="844"/>
      <c r="AT63" s="844"/>
      <c r="AU63" s="844">
        <v>9626</v>
      </c>
      <c r="AV63" s="844"/>
      <c r="AW63" s="844"/>
      <c r="AX63" s="844"/>
      <c r="AY63" s="844"/>
      <c r="AZ63" s="848"/>
      <c r="BA63" s="848"/>
      <c r="BB63" s="848"/>
      <c r="BC63" s="848"/>
      <c r="BD63" s="848"/>
      <c r="BE63" s="849"/>
      <c r="BF63" s="849"/>
      <c r="BG63" s="849"/>
      <c r="BH63" s="849"/>
      <c r="BI63" s="850"/>
      <c r="BJ63" s="851" t="s">
        <v>121</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401</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402</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550</v>
      </c>
      <c r="C68" s="870"/>
      <c r="D68" s="870"/>
      <c r="E68" s="870"/>
      <c r="F68" s="870"/>
      <c r="G68" s="870"/>
      <c r="H68" s="870"/>
      <c r="I68" s="870"/>
      <c r="J68" s="870"/>
      <c r="K68" s="870"/>
      <c r="L68" s="870"/>
      <c r="M68" s="870"/>
      <c r="N68" s="870"/>
      <c r="O68" s="870"/>
      <c r="P68" s="871"/>
      <c r="Q68" s="872">
        <v>40</v>
      </c>
      <c r="R68" s="873"/>
      <c r="S68" s="873"/>
      <c r="T68" s="873"/>
      <c r="U68" s="873"/>
      <c r="V68" s="873">
        <v>37</v>
      </c>
      <c r="W68" s="873"/>
      <c r="X68" s="873"/>
      <c r="Y68" s="873"/>
      <c r="Z68" s="873"/>
      <c r="AA68" s="873">
        <v>3</v>
      </c>
      <c r="AB68" s="873"/>
      <c r="AC68" s="873"/>
      <c r="AD68" s="873"/>
      <c r="AE68" s="873"/>
      <c r="AF68" s="866">
        <v>3</v>
      </c>
      <c r="AG68" s="866"/>
      <c r="AH68" s="866"/>
      <c r="AI68" s="866"/>
      <c r="AJ68" s="866"/>
      <c r="AK68" s="873">
        <v>0</v>
      </c>
      <c r="AL68" s="873"/>
      <c r="AM68" s="873"/>
      <c r="AN68" s="873"/>
      <c r="AO68" s="873"/>
      <c r="AP68" s="866" t="s">
        <v>574</v>
      </c>
      <c r="AQ68" s="866"/>
      <c r="AR68" s="866"/>
      <c r="AS68" s="866"/>
      <c r="AT68" s="866"/>
      <c r="AU68" s="866" t="s">
        <v>577</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4" t="s">
        <v>551</v>
      </c>
      <c r="C69" s="875"/>
      <c r="D69" s="875"/>
      <c r="E69" s="875"/>
      <c r="F69" s="875"/>
      <c r="G69" s="875"/>
      <c r="H69" s="875"/>
      <c r="I69" s="875"/>
      <c r="J69" s="875"/>
      <c r="K69" s="875"/>
      <c r="L69" s="875"/>
      <c r="M69" s="875"/>
      <c r="N69" s="875"/>
      <c r="O69" s="875"/>
      <c r="P69" s="876"/>
      <c r="Q69" s="872">
        <v>8</v>
      </c>
      <c r="R69" s="873"/>
      <c r="S69" s="873"/>
      <c r="T69" s="873"/>
      <c r="U69" s="873"/>
      <c r="V69" s="873">
        <v>6</v>
      </c>
      <c r="W69" s="873"/>
      <c r="X69" s="873"/>
      <c r="Y69" s="873"/>
      <c r="Z69" s="873"/>
      <c r="AA69" s="873">
        <v>2</v>
      </c>
      <c r="AB69" s="873"/>
      <c r="AC69" s="873"/>
      <c r="AD69" s="873"/>
      <c r="AE69" s="873"/>
      <c r="AF69" s="830">
        <v>2</v>
      </c>
      <c r="AG69" s="830"/>
      <c r="AH69" s="830"/>
      <c r="AI69" s="830"/>
      <c r="AJ69" s="830"/>
      <c r="AK69" s="873">
        <v>0</v>
      </c>
      <c r="AL69" s="873"/>
      <c r="AM69" s="873"/>
      <c r="AN69" s="873"/>
      <c r="AO69" s="873"/>
      <c r="AP69" s="830" t="s">
        <v>575</v>
      </c>
      <c r="AQ69" s="830"/>
      <c r="AR69" s="830"/>
      <c r="AS69" s="830"/>
      <c r="AT69" s="830"/>
      <c r="AU69" s="830" t="s">
        <v>573</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4" t="s">
        <v>552</v>
      </c>
      <c r="C70" s="875"/>
      <c r="D70" s="875"/>
      <c r="E70" s="875"/>
      <c r="F70" s="875"/>
      <c r="G70" s="875"/>
      <c r="H70" s="875"/>
      <c r="I70" s="875"/>
      <c r="J70" s="875"/>
      <c r="K70" s="875"/>
      <c r="L70" s="875"/>
      <c r="M70" s="875"/>
      <c r="N70" s="875"/>
      <c r="O70" s="875"/>
      <c r="P70" s="876"/>
      <c r="Q70" s="872">
        <v>47</v>
      </c>
      <c r="R70" s="873"/>
      <c r="S70" s="873"/>
      <c r="T70" s="873"/>
      <c r="U70" s="873"/>
      <c r="V70" s="873">
        <v>37</v>
      </c>
      <c r="W70" s="873"/>
      <c r="X70" s="873"/>
      <c r="Y70" s="873"/>
      <c r="Z70" s="873"/>
      <c r="AA70" s="873">
        <v>11</v>
      </c>
      <c r="AB70" s="873"/>
      <c r="AC70" s="873"/>
      <c r="AD70" s="873"/>
      <c r="AE70" s="873"/>
      <c r="AF70" s="830">
        <v>11</v>
      </c>
      <c r="AG70" s="830"/>
      <c r="AH70" s="830"/>
      <c r="AI70" s="830"/>
      <c r="AJ70" s="830"/>
      <c r="AK70" s="873">
        <v>0</v>
      </c>
      <c r="AL70" s="873"/>
      <c r="AM70" s="873"/>
      <c r="AN70" s="873"/>
      <c r="AO70" s="873"/>
      <c r="AP70" s="830" t="s">
        <v>573</v>
      </c>
      <c r="AQ70" s="830"/>
      <c r="AR70" s="830"/>
      <c r="AS70" s="830"/>
      <c r="AT70" s="830"/>
      <c r="AU70" s="830" t="s">
        <v>578</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4" t="s">
        <v>553</v>
      </c>
      <c r="C71" s="875"/>
      <c r="D71" s="875"/>
      <c r="E71" s="875"/>
      <c r="F71" s="875"/>
      <c r="G71" s="875"/>
      <c r="H71" s="875"/>
      <c r="I71" s="875"/>
      <c r="J71" s="875"/>
      <c r="K71" s="875"/>
      <c r="L71" s="875"/>
      <c r="M71" s="875"/>
      <c r="N71" s="875"/>
      <c r="O71" s="875"/>
      <c r="P71" s="876"/>
      <c r="Q71" s="872">
        <v>893</v>
      </c>
      <c r="R71" s="873"/>
      <c r="S71" s="873"/>
      <c r="T71" s="873"/>
      <c r="U71" s="873"/>
      <c r="V71" s="873">
        <v>858</v>
      </c>
      <c r="W71" s="873"/>
      <c r="X71" s="873"/>
      <c r="Y71" s="873"/>
      <c r="Z71" s="873"/>
      <c r="AA71" s="873">
        <v>35</v>
      </c>
      <c r="AB71" s="873"/>
      <c r="AC71" s="873"/>
      <c r="AD71" s="873"/>
      <c r="AE71" s="873"/>
      <c r="AF71" s="830">
        <v>35</v>
      </c>
      <c r="AG71" s="830"/>
      <c r="AH71" s="830"/>
      <c r="AI71" s="830"/>
      <c r="AJ71" s="830"/>
      <c r="AK71" s="873">
        <v>0</v>
      </c>
      <c r="AL71" s="873"/>
      <c r="AM71" s="873"/>
      <c r="AN71" s="873"/>
      <c r="AO71" s="873"/>
      <c r="AP71" s="830">
        <v>18</v>
      </c>
      <c r="AQ71" s="830"/>
      <c r="AR71" s="830"/>
      <c r="AS71" s="830"/>
      <c r="AT71" s="830"/>
      <c r="AU71" s="830" t="s">
        <v>579</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4" t="s">
        <v>554</v>
      </c>
      <c r="C72" s="875"/>
      <c r="D72" s="875"/>
      <c r="E72" s="875"/>
      <c r="F72" s="875"/>
      <c r="G72" s="875"/>
      <c r="H72" s="875"/>
      <c r="I72" s="875"/>
      <c r="J72" s="875"/>
      <c r="K72" s="875"/>
      <c r="L72" s="875"/>
      <c r="M72" s="875"/>
      <c r="N72" s="875"/>
      <c r="O72" s="875"/>
      <c r="P72" s="876"/>
      <c r="Q72" s="872">
        <v>211</v>
      </c>
      <c r="R72" s="873"/>
      <c r="S72" s="873"/>
      <c r="T72" s="873"/>
      <c r="U72" s="873"/>
      <c r="V72" s="873">
        <v>206</v>
      </c>
      <c r="W72" s="873"/>
      <c r="X72" s="873"/>
      <c r="Y72" s="873"/>
      <c r="Z72" s="873"/>
      <c r="AA72" s="873">
        <v>5</v>
      </c>
      <c r="AB72" s="873"/>
      <c r="AC72" s="873"/>
      <c r="AD72" s="873"/>
      <c r="AE72" s="873"/>
      <c r="AF72" s="830">
        <v>5</v>
      </c>
      <c r="AG72" s="830"/>
      <c r="AH72" s="830"/>
      <c r="AI72" s="830"/>
      <c r="AJ72" s="830"/>
      <c r="AK72" s="873">
        <v>15</v>
      </c>
      <c r="AL72" s="873"/>
      <c r="AM72" s="873"/>
      <c r="AN72" s="873"/>
      <c r="AO72" s="873"/>
      <c r="AP72" s="830" t="s">
        <v>573</v>
      </c>
      <c r="AQ72" s="830"/>
      <c r="AR72" s="830"/>
      <c r="AS72" s="830"/>
      <c r="AT72" s="830"/>
      <c r="AU72" s="830" t="s">
        <v>577</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4" t="s">
        <v>555</v>
      </c>
      <c r="C73" s="875"/>
      <c r="D73" s="875"/>
      <c r="E73" s="875"/>
      <c r="F73" s="875"/>
      <c r="G73" s="875"/>
      <c r="H73" s="875"/>
      <c r="I73" s="875"/>
      <c r="J73" s="875"/>
      <c r="K73" s="875"/>
      <c r="L73" s="875"/>
      <c r="M73" s="875"/>
      <c r="N73" s="875"/>
      <c r="O73" s="875"/>
      <c r="P73" s="876"/>
      <c r="Q73" s="872">
        <v>70</v>
      </c>
      <c r="R73" s="873"/>
      <c r="S73" s="873"/>
      <c r="T73" s="873"/>
      <c r="U73" s="873"/>
      <c r="V73" s="873">
        <v>70</v>
      </c>
      <c r="W73" s="873"/>
      <c r="X73" s="873"/>
      <c r="Y73" s="873"/>
      <c r="Z73" s="873"/>
      <c r="AA73" s="873">
        <v>0</v>
      </c>
      <c r="AB73" s="873"/>
      <c r="AC73" s="873"/>
      <c r="AD73" s="873"/>
      <c r="AE73" s="873"/>
      <c r="AF73" s="830" t="s">
        <v>573</v>
      </c>
      <c r="AG73" s="830"/>
      <c r="AH73" s="830"/>
      <c r="AI73" s="830"/>
      <c r="AJ73" s="830"/>
      <c r="AK73" s="873">
        <v>0</v>
      </c>
      <c r="AL73" s="873"/>
      <c r="AM73" s="873"/>
      <c r="AN73" s="873"/>
      <c r="AO73" s="873"/>
      <c r="AP73" s="830" t="s">
        <v>576</v>
      </c>
      <c r="AQ73" s="830"/>
      <c r="AR73" s="830"/>
      <c r="AS73" s="830"/>
      <c r="AT73" s="830"/>
      <c r="AU73" s="830" t="s">
        <v>577</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4" t="s">
        <v>556</v>
      </c>
      <c r="C74" s="875"/>
      <c r="D74" s="875"/>
      <c r="E74" s="875"/>
      <c r="F74" s="875"/>
      <c r="G74" s="875"/>
      <c r="H74" s="875"/>
      <c r="I74" s="875"/>
      <c r="J74" s="875"/>
      <c r="K74" s="875"/>
      <c r="L74" s="875"/>
      <c r="M74" s="875"/>
      <c r="N74" s="875"/>
      <c r="O74" s="875"/>
      <c r="P74" s="876"/>
      <c r="Q74" s="872">
        <v>204</v>
      </c>
      <c r="R74" s="873"/>
      <c r="S74" s="873"/>
      <c r="T74" s="873"/>
      <c r="U74" s="873"/>
      <c r="V74" s="873">
        <v>176</v>
      </c>
      <c r="W74" s="873"/>
      <c r="X74" s="873"/>
      <c r="Y74" s="873"/>
      <c r="Z74" s="873"/>
      <c r="AA74" s="873">
        <v>28</v>
      </c>
      <c r="AB74" s="873"/>
      <c r="AC74" s="873"/>
      <c r="AD74" s="873"/>
      <c r="AE74" s="873"/>
      <c r="AF74" s="830">
        <v>28</v>
      </c>
      <c r="AG74" s="830"/>
      <c r="AH74" s="830"/>
      <c r="AI74" s="830"/>
      <c r="AJ74" s="830"/>
      <c r="AK74" s="873">
        <v>0</v>
      </c>
      <c r="AL74" s="873"/>
      <c r="AM74" s="873"/>
      <c r="AN74" s="873"/>
      <c r="AO74" s="873"/>
      <c r="AP74" s="830" t="s">
        <v>573</v>
      </c>
      <c r="AQ74" s="830"/>
      <c r="AR74" s="830"/>
      <c r="AS74" s="830"/>
      <c r="AT74" s="830"/>
      <c r="AU74" s="830" t="s">
        <v>577</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4" t="s">
        <v>557</v>
      </c>
      <c r="C75" s="875"/>
      <c r="D75" s="875"/>
      <c r="E75" s="875"/>
      <c r="F75" s="875"/>
      <c r="G75" s="875"/>
      <c r="H75" s="875"/>
      <c r="I75" s="875"/>
      <c r="J75" s="875"/>
      <c r="K75" s="875"/>
      <c r="L75" s="875"/>
      <c r="M75" s="875"/>
      <c r="N75" s="875"/>
      <c r="O75" s="875"/>
      <c r="P75" s="876"/>
      <c r="Q75" s="872">
        <v>854731</v>
      </c>
      <c r="R75" s="873"/>
      <c r="S75" s="873"/>
      <c r="T75" s="873"/>
      <c r="U75" s="873"/>
      <c r="V75" s="873">
        <v>844450</v>
      </c>
      <c r="W75" s="873"/>
      <c r="X75" s="873"/>
      <c r="Y75" s="873"/>
      <c r="Z75" s="873"/>
      <c r="AA75" s="873">
        <v>10282</v>
      </c>
      <c r="AB75" s="873"/>
      <c r="AC75" s="873"/>
      <c r="AD75" s="873"/>
      <c r="AE75" s="873"/>
      <c r="AF75" s="877">
        <v>10056</v>
      </c>
      <c r="AG75" s="878"/>
      <c r="AH75" s="878"/>
      <c r="AI75" s="878"/>
      <c r="AJ75" s="834"/>
      <c r="AK75" s="873">
        <v>0</v>
      </c>
      <c r="AL75" s="873"/>
      <c r="AM75" s="873"/>
      <c r="AN75" s="873"/>
      <c r="AO75" s="873"/>
      <c r="AP75" s="877" t="s">
        <v>573</v>
      </c>
      <c r="AQ75" s="878"/>
      <c r="AR75" s="878"/>
      <c r="AS75" s="878"/>
      <c r="AT75" s="834"/>
      <c r="AU75" s="877" t="s">
        <v>573</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4"/>
      <c r="C76" s="875"/>
      <c r="D76" s="875"/>
      <c r="E76" s="875"/>
      <c r="F76" s="875"/>
      <c r="G76" s="875"/>
      <c r="H76" s="875"/>
      <c r="I76" s="875"/>
      <c r="J76" s="875"/>
      <c r="K76" s="875"/>
      <c r="L76" s="875"/>
      <c r="M76" s="875"/>
      <c r="N76" s="875"/>
      <c r="O76" s="875"/>
      <c r="P76" s="876"/>
      <c r="Q76" s="879"/>
      <c r="R76" s="878"/>
      <c r="S76" s="878"/>
      <c r="T76" s="878"/>
      <c r="U76" s="834"/>
      <c r="V76" s="877"/>
      <c r="W76" s="878"/>
      <c r="X76" s="878"/>
      <c r="Y76" s="878"/>
      <c r="Z76" s="834"/>
      <c r="AA76" s="877"/>
      <c r="AB76" s="878"/>
      <c r="AC76" s="878"/>
      <c r="AD76" s="878"/>
      <c r="AE76" s="834"/>
      <c r="AF76" s="877"/>
      <c r="AG76" s="878"/>
      <c r="AH76" s="878"/>
      <c r="AI76" s="878"/>
      <c r="AJ76" s="834"/>
      <c r="AK76" s="877"/>
      <c r="AL76" s="878"/>
      <c r="AM76" s="878"/>
      <c r="AN76" s="878"/>
      <c r="AO76" s="834"/>
      <c r="AP76" s="877"/>
      <c r="AQ76" s="878"/>
      <c r="AR76" s="878"/>
      <c r="AS76" s="878"/>
      <c r="AT76" s="834"/>
      <c r="AU76" s="877"/>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4"/>
      <c r="C77" s="875"/>
      <c r="D77" s="875"/>
      <c r="E77" s="875"/>
      <c r="F77" s="875"/>
      <c r="G77" s="875"/>
      <c r="H77" s="875"/>
      <c r="I77" s="875"/>
      <c r="J77" s="875"/>
      <c r="K77" s="875"/>
      <c r="L77" s="875"/>
      <c r="M77" s="875"/>
      <c r="N77" s="875"/>
      <c r="O77" s="875"/>
      <c r="P77" s="876"/>
      <c r="Q77" s="879"/>
      <c r="R77" s="878"/>
      <c r="S77" s="878"/>
      <c r="T77" s="878"/>
      <c r="U77" s="834"/>
      <c r="V77" s="877"/>
      <c r="W77" s="878"/>
      <c r="X77" s="878"/>
      <c r="Y77" s="878"/>
      <c r="Z77" s="834"/>
      <c r="AA77" s="877"/>
      <c r="AB77" s="878"/>
      <c r="AC77" s="878"/>
      <c r="AD77" s="878"/>
      <c r="AE77" s="834"/>
      <c r="AF77" s="877"/>
      <c r="AG77" s="878"/>
      <c r="AH77" s="878"/>
      <c r="AI77" s="878"/>
      <c r="AJ77" s="834"/>
      <c r="AK77" s="877"/>
      <c r="AL77" s="878"/>
      <c r="AM77" s="878"/>
      <c r="AN77" s="878"/>
      <c r="AO77" s="834"/>
      <c r="AP77" s="877"/>
      <c r="AQ77" s="878"/>
      <c r="AR77" s="878"/>
      <c r="AS77" s="878"/>
      <c r="AT77" s="834"/>
      <c r="AU77" s="877"/>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4"/>
      <c r="C78" s="875"/>
      <c r="D78" s="875"/>
      <c r="E78" s="875"/>
      <c r="F78" s="875"/>
      <c r="G78" s="875"/>
      <c r="H78" s="875"/>
      <c r="I78" s="875"/>
      <c r="J78" s="875"/>
      <c r="K78" s="875"/>
      <c r="L78" s="875"/>
      <c r="M78" s="875"/>
      <c r="N78" s="875"/>
      <c r="O78" s="875"/>
      <c r="P78" s="876"/>
      <c r="Q78" s="880"/>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4"/>
      <c r="C79" s="875"/>
      <c r="D79" s="875"/>
      <c r="E79" s="875"/>
      <c r="F79" s="875"/>
      <c r="G79" s="875"/>
      <c r="H79" s="875"/>
      <c r="I79" s="875"/>
      <c r="J79" s="875"/>
      <c r="K79" s="875"/>
      <c r="L79" s="875"/>
      <c r="M79" s="875"/>
      <c r="N79" s="875"/>
      <c r="O79" s="875"/>
      <c r="P79" s="876"/>
      <c r="Q79" s="880"/>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4"/>
      <c r="C80" s="875"/>
      <c r="D80" s="875"/>
      <c r="E80" s="875"/>
      <c r="F80" s="875"/>
      <c r="G80" s="875"/>
      <c r="H80" s="875"/>
      <c r="I80" s="875"/>
      <c r="J80" s="875"/>
      <c r="K80" s="875"/>
      <c r="L80" s="875"/>
      <c r="M80" s="875"/>
      <c r="N80" s="875"/>
      <c r="O80" s="875"/>
      <c r="P80" s="876"/>
      <c r="Q80" s="880"/>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4"/>
      <c r="C81" s="875"/>
      <c r="D81" s="875"/>
      <c r="E81" s="875"/>
      <c r="F81" s="875"/>
      <c r="G81" s="875"/>
      <c r="H81" s="875"/>
      <c r="I81" s="875"/>
      <c r="J81" s="875"/>
      <c r="K81" s="875"/>
      <c r="L81" s="875"/>
      <c r="M81" s="875"/>
      <c r="N81" s="875"/>
      <c r="O81" s="875"/>
      <c r="P81" s="876"/>
      <c r="Q81" s="880"/>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4"/>
      <c r="C82" s="875"/>
      <c r="D82" s="875"/>
      <c r="E82" s="875"/>
      <c r="F82" s="875"/>
      <c r="G82" s="875"/>
      <c r="H82" s="875"/>
      <c r="I82" s="875"/>
      <c r="J82" s="875"/>
      <c r="K82" s="875"/>
      <c r="L82" s="875"/>
      <c r="M82" s="875"/>
      <c r="N82" s="875"/>
      <c r="O82" s="875"/>
      <c r="P82" s="876"/>
      <c r="Q82" s="880"/>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4"/>
      <c r="C83" s="875"/>
      <c r="D83" s="875"/>
      <c r="E83" s="875"/>
      <c r="F83" s="875"/>
      <c r="G83" s="875"/>
      <c r="H83" s="875"/>
      <c r="I83" s="875"/>
      <c r="J83" s="875"/>
      <c r="K83" s="875"/>
      <c r="L83" s="875"/>
      <c r="M83" s="875"/>
      <c r="N83" s="875"/>
      <c r="O83" s="875"/>
      <c r="P83" s="876"/>
      <c r="Q83" s="880"/>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4"/>
      <c r="C84" s="875"/>
      <c r="D84" s="875"/>
      <c r="E84" s="875"/>
      <c r="F84" s="875"/>
      <c r="G84" s="875"/>
      <c r="H84" s="875"/>
      <c r="I84" s="875"/>
      <c r="J84" s="875"/>
      <c r="K84" s="875"/>
      <c r="L84" s="875"/>
      <c r="M84" s="875"/>
      <c r="N84" s="875"/>
      <c r="O84" s="875"/>
      <c r="P84" s="876"/>
      <c r="Q84" s="880"/>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4"/>
      <c r="C85" s="875"/>
      <c r="D85" s="875"/>
      <c r="E85" s="875"/>
      <c r="F85" s="875"/>
      <c r="G85" s="875"/>
      <c r="H85" s="875"/>
      <c r="I85" s="875"/>
      <c r="J85" s="875"/>
      <c r="K85" s="875"/>
      <c r="L85" s="875"/>
      <c r="M85" s="875"/>
      <c r="N85" s="875"/>
      <c r="O85" s="875"/>
      <c r="P85" s="876"/>
      <c r="Q85" s="880"/>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4"/>
      <c r="C86" s="875"/>
      <c r="D86" s="875"/>
      <c r="E86" s="875"/>
      <c r="F86" s="875"/>
      <c r="G86" s="875"/>
      <c r="H86" s="875"/>
      <c r="I86" s="875"/>
      <c r="J86" s="875"/>
      <c r="K86" s="875"/>
      <c r="L86" s="875"/>
      <c r="M86" s="875"/>
      <c r="N86" s="875"/>
      <c r="O86" s="875"/>
      <c r="P86" s="876"/>
      <c r="Q86" s="880"/>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1"/>
      <c r="C87" s="882"/>
      <c r="D87" s="882"/>
      <c r="E87" s="882"/>
      <c r="F87" s="882"/>
      <c r="G87" s="882"/>
      <c r="H87" s="882"/>
      <c r="I87" s="882"/>
      <c r="J87" s="882"/>
      <c r="K87" s="882"/>
      <c r="L87" s="882"/>
      <c r="M87" s="882"/>
      <c r="N87" s="882"/>
      <c r="O87" s="882"/>
      <c r="P87" s="883"/>
      <c r="Q87" s="884"/>
      <c r="R87" s="885"/>
      <c r="S87" s="885"/>
      <c r="T87" s="885"/>
      <c r="U87" s="885"/>
      <c r="V87" s="885"/>
      <c r="W87" s="885"/>
      <c r="X87" s="885"/>
      <c r="Y87" s="885"/>
      <c r="Z87" s="885"/>
      <c r="AA87" s="885"/>
      <c r="AB87" s="885"/>
      <c r="AC87" s="885"/>
      <c r="AD87" s="885"/>
      <c r="AE87" s="885"/>
      <c r="AF87" s="885"/>
      <c r="AG87" s="885"/>
      <c r="AH87" s="885"/>
      <c r="AI87" s="885"/>
      <c r="AJ87" s="885"/>
      <c r="AK87" s="885"/>
      <c r="AL87" s="885"/>
      <c r="AM87" s="885"/>
      <c r="AN87" s="885"/>
      <c r="AO87" s="885"/>
      <c r="AP87" s="885"/>
      <c r="AQ87" s="885"/>
      <c r="AR87" s="885"/>
      <c r="AS87" s="885"/>
      <c r="AT87" s="885"/>
      <c r="AU87" s="885"/>
      <c r="AV87" s="885"/>
      <c r="AW87" s="885"/>
      <c r="AX87" s="885"/>
      <c r="AY87" s="885"/>
      <c r="AZ87" s="886"/>
      <c r="BA87" s="886"/>
      <c r="BB87" s="886"/>
      <c r="BC87" s="886"/>
      <c r="BD87" s="887"/>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377</v>
      </c>
      <c r="B88" s="789" t="s">
        <v>403</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10140</v>
      </c>
      <c r="AG88" s="844"/>
      <c r="AH88" s="844"/>
      <c r="AI88" s="844"/>
      <c r="AJ88" s="844"/>
      <c r="AK88" s="841"/>
      <c r="AL88" s="841"/>
      <c r="AM88" s="841"/>
      <c r="AN88" s="841"/>
      <c r="AO88" s="841"/>
      <c r="AP88" s="844">
        <v>18</v>
      </c>
      <c r="AQ88" s="844"/>
      <c r="AR88" s="844"/>
      <c r="AS88" s="844"/>
      <c r="AT88" s="844"/>
      <c r="AU88" s="844" t="s">
        <v>580</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404</v>
      </c>
      <c r="BS102" s="790"/>
      <c r="BT102" s="790"/>
      <c r="BU102" s="790"/>
      <c r="BV102" s="790"/>
      <c r="BW102" s="790"/>
      <c r="BX102" s="790"/>
      <c r="BY102" s="790"/>
      <c r="BZ102" s="790"/>
      <c r="CA102" s="790"/>
      <c r="CB102" s="790"/>
      <c r="CC102" s="790"/>
      <c r="CD102" s="790"/>
      <c r="CE102" s="790"/>
      <c r="CF102" s="790"/>
      <c r="CG102" s="791"/>
      <c r="CH102" s="888"/>
      <c r="CI102" s="889"/>
      <c r="CJ102" s="889"/>
      <c r="CK102" s="889"/>
      <c r="CL102" s="890"/>
      <c r="CM102" s="888"/>
      <c r="CN102" s="889"/>
      <c r="CO102" s="889"/>
      <c r="CP102" s="889"/>
      <c r="CQ102" s="890"/>
      <c r="CR102" s="891">
        <v>180</v>
      </c>
      <c r="CS102" s="852"/>
      <c r="CT102" s="852"/>
      <c r="CU102" s="852"/>
      <c r="CV102" s="892"/>
      <c r="CW102" s="891" t="s">
        <v>569</v>
      </c>
      <c r="CX102" s="852"/>
      <c r="CY102" s="852"/>
      <c r="CZ102" s="852"/>
      <c r="DA102" s="892"/>
      <c r="DB102" s="891">
        <v>210</v>
      </c>
      <c r="DC102" s="852"/>
      <c r="DD102" s="852"/>
      <c r="DE102" s="852"/>
      <c r="DF102" s="892"/>
      <c r="DG102" s="891" t="s">
        <v>570</v>
      </c>
      <c r="DH102" s="852"/>
      <c r="DI102" s="852"/>
      <c r="DJ102" s="852"/>
      <c r="DK102" s="892"/>
      <c r="DL102" s="891" t="s">
        <v>571</v>
      </c>
      <c r="DM102" s="852"/>
      <c r="DN102" s="852"/>
      <c r="DO102" s="852"/>
      <c r="DP102" s="892"/>
      <c r="DQ102" s="891" t="s">
        <v>581</v>
      </c>
      <c r="DR102" s="852"/>
      <c r="DS102" s="852"/>
      <c r="DT102" s="852"/>
      <c r="DU102" s="892"/>
      <c r="DV102" s="789"/>
      <c r="DW102" s="790"/>
      <c r="DX102" s="790"/>
      <c r="DY102" s="790"/>
      <c r="DZ102" s="91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6" t="s">
        <v>405</v>
      </c>
      <c r="BR103" s="916"/>
      <c r="BS103" s="916"/>
      <c r="BT103" s="916"/>
      <c r="BU103" s="916"/>
      <c r="BV103" s="916"/>
      <c r="BW103" s="916"/>
      <c r="BX103" s="916"/>
      <c r="BY103" s="916"/>
      <c r="BZ103" s="916"/>
      <c r="CA103" s="916"/>
      <c r="CB103" s="916"/>
      <c r="CC103" s="916"/>
      <c r="CD103" s="916"/>
      <c r="CE103" s="916"/>
      <c r="CF103" s="916"/>
      <c r="CG103" s="916"/>
      <c r="CH103" s="916"/>
      <c r="CI103" s="916"/>
      <c r="CJ103" s="916"/>
      <c r="CK103" s="916"/>
      <c r="CL103" s="916"/>
      <c r="CM103" s="916"/>
      <c r="CN103" s="916"/>
      <c r="CO103" s="916"/>
      <c r="CP103" s="916"/>
      <c r="CQ103" s="916"/>
      <c r="CR103" s="916"/>
      <c r="CS103" s="916"/>
      <c r="CT103" s="916"/>
      <c r="CU103" s="916"/>
      <c r="CV103" s="916"/>
      <c r="CW103" s="916"/>
      <c r="CX103" s="916"/>
      <c r="CY103" s="916"/>
      <c r="CZ103" s="916"/>
      <c r="DA103" s="916"/>
      <c r="DB103" s="916"/>
      <c r="DC103" s="916"/>
      <c r="DD103" s="916"/>
      <c r="DE103" s="916"/>
      <c r="DF103" s="916"/>
      <c r="DG103" s="916"/>
      <c r="DH103" s="916"/>
      <c r="DI103" s="916"/>
      <c r="DJ103" s="916"/>
      <c r="DK103" s="916"/>
      <c r="DL103" s="916"/>
      <c r="DM103" s="916"/>
      <c r="DN103" s="916"/>
      <c r="DO103" s="916"/>
      <c r="DP103" s="916"/>
      <c r="DQ103" s="916"/>
      <c r="DR103" s="916"/>
      <c r="DS103" s="916"/>
      <c r="DT103" s="916"/>
      <c r="DU103" s="916"/>
      <c r="DV103" s="916"/>
      <c r="DW103" s="916"/>
      <c r="DX103" s="916"/>
      <c r="DY103" s="916"/>
      <c r="DZ103" s="91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7" t="s">
        <v>406</v>
      </c>
      <c r="BR104" s="917"/>
      <c r="BS104" s="917"/>
      <c r="BT104" s="917"/>
      <c r="BU104" s="917"/>
      <c r="BV104" s="917"/>
      <c r="BW104" s="917"/>
      <c r="BX104" s="917"/>
      <c r="BY104" s="917"/>
      <c r="BZ104" s="917"/>
      <c r="CA104" s="917"/>
      <c r="CB104" s="917"/>
      <c r="CC104" s="917"/>
      <c r="CD104" s="917"/>
      <c r="CE104" s="917"/>
      <c r="CF104" s="917"/>
      <c r="CG104" s="917"/>
      <c r="CH104" s="917"/>
      <c r="CI104" s="917"/>
      <c r="CJ104" s="917"/>
      <c r="CK104" s="917"/>
      <c r="CL104" s="917"/>
      <c r="CM104" s="917"/>
      <c r="CN104" s="917"/>
      <c r="CO104" s="917"/>
      <c r="CP104" s="917"/>
      <c r="CQ104" s="917"/>
      <c r="CR104" s="917"/>
      <c r="CS104" s="917"/>
      <c r="CT104" s="917"/>
      <c r="CU104" s="917"/>
      <c r="CV104" s="917"/>
      <c r="CW104" s="917"/>
      <c r="CX104" s="917"/>
      <c r="CY104" s="917"/>
      <c r="CZ104" s="917"/>
      <c r="DA104" s="917"/>
      <c r="DB104" s="917"/>
      <c r="DC104" s="917"/>
      <c r="DD104" s="917"/>
      <c r="DE104" s="917"/>
      <c r="DF104" s="917"/>
      <c r="DG104" s="917"/>
      <c r="DH104" s="917"/>
      <c r="DI104" s="917"/>
      <c r="DJ104" s="917"/>
      <c r="DK104" s="917"/>
      <c r="DL104" s="917"/>
      <c r="DM104" s="917"/>
      <c r="DN104" s="917"/>
      <c r="DO104" s="917"/>
      <c r="DP104" s="917"/>
      <c r="DQ104" s="917"/>
      <c r="DR104" s="917"/>
      <c r="DS104" s="917"/>
      <c r="DT104" s="917"/>
      <c r="DU104" s="917"/>
      <c r="DV104" s="917"/>
      <c r="DW104" s="917"/>
      <c r="DX104" s="917"/>
      <c r="DY104" s="917"/>
      <c r="DZ104" s="91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8" t="s">
        <v>409</v>
      </c>
      <c r="B108" s="919"/>
      <c r="C108" s="919"/>
      <c r="D108" s="919"/>
      <c r="E108" s="919"/>
      <c r="F108" s="919"/>
      <c r="G108" s="919"/>
      <c r="H108" s="919"/>
      <c r="I108" s="919"/>
      <c r="J108" s="919"/>
      <c r="K108" s="919"/>
      <c r="L108" s="919"/>
      <c r="M108" s="919"/>
      <c r="N108" s="919"/>
      <c r="O108" s="919"/>
      <c r="P108" s="919"/>
      <c r="Q108" s="919"/>
      <c r="R108" s="919"/>
      <c r="S108" s="919"/>
      <c r="T108" s="919"/>
      <c r="U108" s="919"/>
      <c r="V108" s="919"/>
      <c r="W108" s="919"/>
      <c r="X108" s="919"/>
      <c r="Y108" s="919"/>
      <c r="Z108" s="919"/>
      <c r="AA108" s="919"/>
      <c r="AB108" s="919"/>
      <c r="AC108" s="919"/>
      <c r="AD108" s="919"/>
      <c r="AE108" s="919"/>
      <c r="AF108" s="919"/>
      <c r="AG108" s="919"/>
      <c r="AH108" s="919"/>
      <c r="AI108" s="919"/>
      <c r="AJ108" s="919"/>
      <c r="AK108" s="919"/>
      <c r="AL108" s="919"/>
      <c r="AM108" s="919"/>
      <c r="AN108" s="919"/>
      <c r="AO108" s="919"/>
      <c r="AP108" s="919"/>
      <c r="AQ108" s="919"/>
      <c r="AR108" s="919"/>
      <c r="AS108" s="919"/>
      <c r="AT108" s="920"/>
      <c r="AU108" s="918" t="s">
        <v>410</v>
      </c>
      <c r="AV108" s="919"/>
      <c r="AW108" s="919"/>
      <c r="AX108" s="919"/>
      <c r="AY108" s="919"/>
      <c r="AZ108" s="919"/>
      <c r="BA108" s="919"/>
      <c r="BB108" s="919"/>
      <c r="BC108" s="919"/>
      <c r="BD108" s="919"/>
      <c r="BE108" s="919"/>
      <c r="BF108" s="919"/>
      <c r="BG108" s="919"/>
      <c r="BH108" s="919"/>
      <c r="BI108" s="919"/>
      <c r="BJ108" s="919"/>
      <c r="BK108" s="919"/>
      <c r="BL108" s="919"/>
      <c r="BM108" s="919"/>
      <c r="BN108" s="919"/>
      <c r="BO108" s="919"/>
      <c r="BP108" s="919"/>
      <c r="BQ108" s="919"/>
      <c r="BR108" s="919"/>
      <c r="BS108" s="919"/>
      <c r="BT108" s="919"/>
      <c r="BU108" s="919"/>
      <c r="BV108" s="919"/>
      <c r="BW108" s="919"/>
      <c r="BX108" s="919"/>
      <c r="BY108" s="919"/>
      <c r="BZ108" s="919"/>
      <c r="CA108" s="919"/>
      <c r="CB108" s="919"/>
      <c r="CC108" s="919"/>
      <c r="CD108" s="919"/>
      <c r="CE108" s="919"/>
      <c r="CF108" s="919"/>
      <c r="CG108" s="919"/>
      <c r="CH108" s="919"/>
      <c r="CI108" s="919"/>
      <c r="CJ108" s="919"/>
      <c r="CK108" s="919"/>
      <c r="CL108" s="919"/>
      <c r="CM108" s="919"/>
      <c r="CN108" s="919"/>
      <c r="CO108" s="919"/>
      <c r="CP108" s="919"/>
      <c r="CQ108" s="919"/>
      <c r="CR108" s="919"/>
      <c r="CS108" s="919"/>
      <c r="CT108" s="919"/>
      <c r="CU108" s="919"/>
      <c r="CV108" s="919"/>
      <c r="CW108" s="919"/>
      <c r="CX108" s="919"/>
      <c r="CY108" s="919"/>
      <c r="CZ108" s="919"/>
      <c r="DA108" s="919"/>
      <c r="DB108" s="919"/>
      <c r="DC108" s="919"/>
      <c r="DD108" s="919"/>
      <c r="DE108" s="919"/>
      <c r="DF108" s="919"/>
      <c r="DG108" s="919"/>
      <c r="DH108" s="919"/>
      <c r="DI108" s="919"/>
      <c r="DJ108" s="919"/>
      <c r="DK108" s="919"/>
      <c r="DL108" s="919"/>
      <c r="DM108" s="919"/>
      <c r="DN108" s="919"/>
      <c r="DO108" s="919"/>
      <c r="DP108" s="919"/>
      <c r="DQ108" s="919"/>
      <c r="DR108" s="919"/>
      <c r="DS108" s="919"/>
      <c r="DT108" s="919"/>
      <c r="DU108" s="919"/>
      <c r="DV108" s="919"/>
      <c r="DW108" s="919"/>
      <c r="DX108" s="919"/>
      <c r="DY108" s="919"/>
      <c r="DZ108" s="920"/>
    </row>
    <row r="109" spans="1:131" s="230" customFormat="1" ht="26.25" customHeight="1" x14ac:dyDescent="0.15">
      <c r="A109" s="913" t="s">
        <v>411</v>
      </c>
      <c r="B109" s="894"/>
      <c r="C109" s="894"/>
      <c r="D109" s="894"/>
      <c r="E109" s="894"/>
      <c r="F109" s="894"/>
      <c r="G109" s="894"/>
      <c r="H109" s="894"/>
      <c r="I109" s="894"/>
      <c r="J109" s="894"/>
      <c r="K109" s="894"/>
      <c r="L109" s="894"/>
      <c r="M109" s="894"/>
      <c r="N109" s="894"/>
      <c r="O109" s="894"/>
      <c r="P109" s="894"/>
      <c r="Q109" s="894"/>
      <c r="R109" s="894"/>
      <c r="S109" s="894"/>
      <c r="T109" s="894"/>
      <c r="U109" s="894"/>
      <c r="V109" s="894"/>
      <c r="W109" s="894"/>
      <c r="X109" s="894"/>
      <c r="Y109" s="894"/>
      <c r="Z109" s="895"/>
      <c r="AA109" s="893" t="s">
        <v>412</v>
      </c>
      <c r="AB109" s="894"/>
      <c r="AC109" s="894"/>
      <c r="AD109" s="894"/>
      <c r="AE109" s="895"/>
      <c r="AF109" s="893" t="s">
        <v>413</v>
      </c>
      <c r="AG109" s="894"/>
      <c r="AH109" s="894"/>
      <c r="AI109" s="894"/>
      <c r="AJ109" s="895"/>
      <c r="AK109" s="893" t="s">
        <v>294</v>
      </c>
      <c r="AL109" s="894"/>
      <c r="AM109" s="894"/>
      <c r="AN109" s="894"/>
      <c r="AO109" s="895"/>
      <c r="AP109" s="893" t="s">
        <v>414</v>
      </c>
      <c r="AQ109" s="894"/>
      <c r="AR109" s="894"/>
      <c r="AS109" s="894"/>
      <c r="AT109" s="896"/>
      <c r="AU109" s="913" t="s">
        <v>411</v>
      </c>
      <c r="AV109" s="894"/>
      <c r="AW109" s="894"/>
      <c r="AX109" s="894"/>
      <c r="AY109" s="894"/>
      <c r="AZ109" s="894"/>
      <c r="BA109" s="894"/>
      <c r="BB109" s="894"/>
      <c r="BC109" s="894"/>
      <c r="BD109" s="894"/>
      <c r="BE109" s="894"/>
      <c r="BF109" s="894"/>
      <c r="BG109" s="894"/>
      <c r="BH109" s="894"/>
      <c r="BI109" s="894"/>
      <c r="BJ109" s="894"/>
      <c r="BK109" s="894"/>
      <c r="BL109" s="894"/>
      <c r="BM109" s="894"/>
      <c r="BN109" s="894"/>
      <c r="BO109" s="894"/>
      <c r="BP109" s="895"/>
      <c r="BQ109" s="893" t="s">
        <v>412</v>
      </c>
      <c r="BR109" s="894"/>
      <c r="BS109" s="894"/>
      <c r="BT109" s="894"/>
      <c r="BU109" s="895"/>
      <c r="BV109" s="893" t="s">
        <v>413</v>
      </c>
      <c r="BW109" s="894"/>
      <c r="BX109" s="894"/>
      <c r="BY109" s="894"/>
      <c r="BZ109" s="895"/>
      <c r="CA109" s="893" t="s">
        <v>294</v>
      </c>
      <c r="CB109" s="894"/>
      <c r="CC109" s="894"/>
      <c r="CD109" s="894"/>
      <c r="CE109" s="895"/>
      <c r="CF109" s="914" t="s">
        <v>414</v>
      </c>
      <c r="CG109" s="914"/>
      <c r="CH109" s="914"/>
      <c r="CI109" s="914"/>
      <c r="CJ109" s="914"/>
      <c r="CK109" s="893" t="s">
        <v>415</v>
      </c>
      <c r="CL109" s="894"/>
      <c r="CM109" s="894"/>
      <c r="CN109" s="894"/>
      <c r="CO109" s="894"/>
      <c r="CP109" s="894"/>
      <c r="CQ109" s="894"/>
      <c r="CR109" s="894"/>
      <c r="CS109" s="894"/>
      <c r="CT109" s="894"/>
      <c r="CU109" s="894"/>
      <c r="CV109" s="894"/>
      <c r="CW109" s="894"/>
      <c r="CX109" s="894"/>
      <c r="CY109" s="894"/>
      <c r="CZ109" s="894"/>
      <c r="DA109" s="894"/>
      <c r="DB109" s="894"/>
      <c r="DC109" s="894"/>
      <c r="DD109" s="894"/>
      <c r="DE109" s="894"/>
      <c r="DF109" s="895"/>
      <c r="DG109" s="893" t="s">
        <v>412</v>
      </c>
      <c r="DH109" s="894"/>
      <c r="DI109" s="894"/>
      <c r="DJ109" s="894"/>
      <c r="DK109" s="895"/>
      <c r="DL109" s="893" t="s">
        <v>413</v>
      </c>
      <c r="DM109" s="894"/>
      <c r="DN109" s="894"/>
      <c r="DO109" s="894"/>
      <c r="DP109" s="895"/>
      <c r="DQ109" s="893" t="s">
        <v>294</v>
      </c>
      <c r="DR109" s="894"/>
      <c r="DS109" s="894"/>
      <c r="DT109" s="894"/>
      <c r="DU109" s="895"/>
      <c r="DV109" s="893" t="s">
        <v>414</v>
      </c>
      <c r="DW109" s="894"/>
      <c r="DX109" s="894"/>
      <c r="DY109" s="894"/>
      <c r="DZ109" s="896"/>
    </row>
    <row r="110" spans="1:131" s="230" customFormat="1" ht="26.25" customHeight="1" x14ac:dyDescent="0.15">
      <c r="A110" s="897" t="s">
        <v>416</v>
      </c>
      <c r="B110" s="898"/>
      <c r="C110" s="898"/>
      <c r="D110" s="898"/>
      <c r="E110" s="898"/>
      <c r="F110" s="898"/>
      <c r="G110" s="898"/>
      <c r="H110" s="898"/>
      <c r="I110" s="898"/>
      <c r="J110" s="898"/>
      <c r="K110" s="898"/>
      <c r="L110" s="898"/>
      <c r="M110" s="898"/>
      <c r="N110" s="898"/>
      <c r="O110" s="898"/>
      <c r="P110" s="898"/>
      <c r="Q110" s="898"/>
      <c r="R110" s="898"/>
      <c r="S110" s="898"/>
      <c r="T110" s="898"/>
      <c r="U110" s="898"/>
      <c r="V110" s="898"/>
      <c r="W110" s="898"/>
      <c r="X110" s="898"/>
      <c r="Y110" s="898"/>
      <c r="Z110" s="899"/>
      <c r="AA110" s="900">
        <v>1969679</v>
      </c>
      <c r="AB110" s="901"/>
      <c r="AC110" s="901"/>
      <c r="AD110" s="901"/>
      <c r="AE110" s="902"/>
      <c r="AF110" s="903">
        <v>1981575</v>
      </c>
      <c r="AG110" s="901"/>
      <c r="AH110" s="901"/>
      <c r="AI110" s="901"/>
      <c r="AJ110" s="902"/>
      <c r="AK110" s="903">
        <v>2087558</v>
      </c>
      <c r="AL110" s="901"/>
      <c r="AM110" s="901"/>
      <c r="AN110" s="901"/>
      <c r="AO110" s="902"/>
      <c r="AP110" s="904">
        <v>16.7</v>
      </c>
      <c r="AQ110" s="905"/>
      <c r="AR110" s="905"/>
      <c r="AS110" s="905"/>
      <c r="AT110" s="906"/>
      <c r="AU110" s="907" t="s">
        <v>69</v>
      </c>
      <c r="AV110" s="908"/>
      <c r="AW110" s="908"/>
      <c r="AX110" s="908"/>
      <c r="AY110" s="908"/>
      <c r="AZ110" s="930" t="s">
        <v>417</v>
      </c>
      <c r="BA110" s="898"/>
      <c r="BB110" s="898"/>
      <c r="BC110" s="898"/>
      <c r="BD110" s="898"/>
      <c r="BE110" s="898"/>
      <c r="BF110" s="898"/>
      <c r="BG110" s="898"/>
      <c r="BH110" s="898"/>
      <c r="BI110" s="898"/>
      <c r="BJ110" s="898"/>
      <c r="BK110" s="898"/>
      <c r="BL110" s="898"/>
      <c r="BM110" s="898"/>
      <c r="BN110" s="898"/>
      <c r="BO110" s="898"/>
      <c r="BP110" s="899"/>
      <c r="BQ110" s="931">
        <v>24206246</v>
      </c>
      <c r="BR110" s="932"/>
      <c r="BS110" s="932"/>
      <c r="BT110" s="932"/>
      <c r="BU110" s="932"/>
      <c r="BV110" s="932">
        <v>23952019</v>
      </c>
      <c r="BW110" s="932"/>
      <c r="BX110" s="932"/>
      <c r="BY110" s="932"/>
      <c r="BZ110" s="932"/>
      <c r="CA110" s="932">
        <v>23623812</v>
      </c>
      <c r="CB110" s="932"/>
      <c r="CC110" s="932"/>
      <c r="CD110" s="932"/>
      <c r="CE110" s="932"/>
      <c r="CF110" s="945">
        <v>188.7</v>
      </c>
      <c r="CG110" s="946"/>
      <c r="CH110" s="946"/>
      <c r="CI110" s="946"/>
      <c r="CJ110" s="946"/>
      <c r="CK110" s="947" t="s">
        <v>418</v>
      </c>
      <c r="CL110" s="948"/>
      <c r="CM110" s="930" t="s">
        <v>419</v>
      </c>
      <c r="CN110" s="898"/>
      <c r="CO110" s="898"/>
      <c r="CP110" s="898"/>
      <c r="CQ110" s="898"/>
      <c r="CR110" s="898"/>
      <c r="CS110" s="898"/>
      <c r="CT110" s="898"/>
      <c r="CU110" s="898"/>
      <c r="CV110" s="898"/>
      <c r="CW110" s="898"/>
      <c r="CX110" s="898"/>
      <c r="CY110" s="898"/>
      <c r="CZ110" s="898"/>
      <c r="DA110" s="898"/>
      <c r="DB110" s="898"/>
      <c r="DC110" s="898"/>
      <c r="DD110" s="898"/>
      <c r="DE110" s="898"/>
      <c r="DF110" s="899"/>
      <c r="DG110" s="931" t="s">
        <v>121</v>
      </c>
      <c r="DH110" s="932"/>
      <c r="DI110" s="932"/>
      <c r="DJ110" s="932"/>
      <c r="DK110" s="932"/>
      <c r="DL110" s="932" t="s">
        <v>121</v>
      </c>
      <c r="DM110" s="932"/>
      <c r="DN110" s="932"/>
      <c r="DO110" s="932"/>
      <c r="DP110" s="932"/>
      <c r="DQ110" s="932" t="s">
        <v>121</v>
      </c>
      <c r="DR110" s="932"/>
      <c r="DS110" s="932"/>
      <c r="DT110" s="932"/>
      <c r="DU110" s="932"/>
      <c r="DV110" s="933" t="s">
        <v>121</v>
      </c>
      <c r="DW110" s="933"/>
      <c r="DX110" s="933"/>
      <c r="DY110" s="933"/>
      <c r="DZ110" s="934"/>
    </row>
    <row r="111" spans="1:131" s="230" customFormat="1" ht="26.25" customHeight="1" x14ac:dyDescent="0.15">
      <c r="A111" s="935" t="s">
        <v>420</v>
      </c>
      <c r="B111" s="936"/>
      <c r="C111" s="936"/>
      <c r="D111" s="936"/>
      <c r="E111" s="936"/>
      <c r="F111" s="936"/>
      <c r="G111" s="936"/>
      <c r="H111" s="936"/>
      <c r="I111" s="936"/>
      <c r="J111" s="936"/>
      <c r="K111" s="936"/>
      <c r="L111" s="936"/>
      <c r="M111" s="936"/>
      <c r="N111" s="936"/>
      <c r="O111" s="936"/>
      <c r="P111" s="936"/>
      <c r="Q111" s="936"/>
      <c r="R111" s="936"/>
      <c r="S111" s="936"/>
      <c r="T111" s="936"/>
      <c r="U111" s="936"/>
      <c r="V111" s="936"/>
      <c r="W111" s="936"/>
      <c r="X111" s="936"/>
      <c r="Y111" s="936"/>
      <c r="Z111" s="937"/>
      <c r="AA111" s="938" t="s">
        <v>121</v>
      </c>
      <c r="AB111" s="939"/>
      <c r="AC111" s="939"/>
      <c r="AD111" s="939"/>
      <c r="AE111" s="940"/>
      <c r="AF111" s="941" t="s">
        <v>121</v>
      </c>
      <c r="AG111" s="939"/>
      <c r="AH111" s="939"/>
      <c r="AI111" s="939"/>
      <c r="AJ111" s="940"/>
      <c r="AK111" s="941" t="s">
        <v>121</v>
      </c>
      <c r="AL111" s="939"/>
      <c r="AM111" s="939"/>
      <c r="AN111" s="939"/>
      <c r="AO111" s="940"/>
      <c r="AP111" s="942" t="s">
        <v>121</v>
      </c>
      <c r="AQ111" s="943"/>
      <c r="AR111" s="943"/>
      <c r="AS111" s="943"/>
      <c r="AT111" s="944"/>
      <c r="AU111" s="909"/>
      <c r="AV111" s="910"/>
      <c r="AW111" s="910"/>
      <c r="AX111" s="910"/>
      <c r="AY111" s="910"/>
      <c r="AZ111" s="923" t="s">
        <v>421</v>
      </c>
      <c r="BA111" s="924"/>
      <c r="BB111" s="924"/>
      <c r="BC111" s="924"/>
      <c r="BD111" s="924"/>
      <c r="BE111" s="924"/>
      <c r="BF111" s="924"/>
      <c r="BG111" s="924"/>
      <c r="BH111" s="924"/>
      <c r="BI111" s="924"/>
      <c r="BJ111" s="924"/>
      <c r="BK111" s="924"/>
      <c r="BL111" s="924"/>
      <c r="BM111" s="924"/>
      <c r="BN111" s="924"/>
      <c r="BO111" s="924"/>
      <c r="BP111" s="925"/>
      <c r="BQ111" s="926">
        <v>391267</v>
      </c>
      <c r="BR111" s="927"/>
      <c r="BS111" s="927"/>
      <c r="BT111" s="927"/>
      <c r="BU111" s="927"/>
      <c r="BV111" s="927">
        <v>271265</v>
      </c>
      <c r="BW111" s="927"/>
      <c r="BX111" s="927"/>
      <c r="BY111" s="927"/>
      <c r="BZ111" s="927"/>
      <c r="CA111" s="927">
        <v>271330</v>
      </c>
      <c r="CB111" s="927"/>
      <c r="CC111" s="927"/>
      <c r="CD111" s="927"/>
      <c r="CE111" s="927"/>
      <c r="CF111" s="921">
        <v>2.2000000000000002</v>
      </c>
      <c r="CG111" s="922"/>
      <c r="CH111" s="922"/>
      <c r="CI111" s="922"/>
      <c r="CJ111" s="922"/>
      <c r="CK111" s="949"/>
      <c r="CL111" s="950"/>
      <c r="CM111" s="923" t="s">
        <v>422</v>
      </c>
      <c r="CN111" s="924"/>
      <c r="CO111" s="924"/>
      <c r="CP111" s="924"/>
      <c r="CQ111" s="924"/>
      <c r="CR111" s="924"/>
      <c r="CS111" s="924"/>
      <c r="CT111" s="924"/>
      <c r="CU111" s="924"/>
      <c r="CV111" s="924"/>
      <c r="CW111" s="924"/>
      <c r="CX111" s="924"/>
      <c r="CY111" s="924"/>
      <c r="CZ111" s="924"/>
      <c r="DA111" s="924"/>
      <c r="DB111" s="924"/>
      <c r="DC111" s="924"/>
      <c r="DD111" s="924"/>
      <c r="DE111" s="924"/>
      <c r="DF111" s="925"/>
      <c r="DG111" s="926" t="s">
        <v>121</v>
      </c>
      <c r="DH111" s="927"/>
      <c r="DI111" s="927"/>
      <c r="DJ111" s="927"/>
      <c r="DK111" s="927"/>
      <c r="DL111" s="927" t="s">
        <v>121</v>
      </c>
      <c r="DM111" s="927"/>
      <c r="DN111" s="927"/>
      <c r="DO111" s="927"/>
      <c r="DP111" s="927"/>
      <c r="DQ111" s="927" t="s">
        <v>121</v>
      </c>
      <c r="DR111" s="927"/>
      <c r="DS111" s="927"/>
      <c r="DT111" s="927"/>
      <c r="DU111" s="927"/>
      <c r="DV111" s="928" t="s">
        <v>121</v>
      </c>
      <c r="DW111" s="928"/>
      <c r="DX111" s="928"/>
      <c r="DY111" s="928"/>
      <c r="DZ111" s="929"/>
    </row>
    <row r="112" spans="1:131" s="230" customFormat="1" ht="26.25" customHeight="1" x14ac:dyDescent="0.15">
      <c r="A112" s="953" t="s">
        <v>423</v>
      </c>
      <c r="B112" s="954"/>
      <c r="C112" s="924" t="s">
        <v>424</v>
      </c>
      <c r="D112" s="924"/>
      <c r="E112" s="924"/>
      <c r="F112" s="924"/>
      <c r="G112" s="924"/>
      <c r="H112" s="924"/>
      <c r="I112" s="924"/>
      <c r="J112" s="924"/>
      <c r="K112" s="924"/>
      <c r="L112" s="924"/>
      <c r="M112" s="924"/>
      <c r="N112" s="924"/>
      <c r="O112" s="924"/>
      <c r="P112" s="924"/>
      <c r="Q112" s="924"/>
      <c r="R112" s="924"/>
      <c r="S112" s="924"/>
      <c r="T112" s="924"/>
      <c r="U112" s="924"/>
      <c r="V112" s="924"/>
      <c r="W112" s="924"/>
      <c r="X112" s="924"/>
      <c r="Y112" s="924"/>
      <c r="Z112" s="925"/>
      <c r="AA112" s="959" t="s">
        <v>121</v>
      </c>
      <c r="AB112" s="960"/>
      <c r="AC112" s="960"/>
      <c r="AD112" s="960"/>
      <c r="AE112" s="961"/>
      <c r="AF112" s="962" t="s">
        <v>121</v>
      </c>
      <c r="AG112" s="960"/>
      <c r="AH112" s="960"/>
      <c r="AI112" s="960"/>
      <c r="AJ112" s="961"/>
      <c r="AK112" s="962" t="s">
        <v>121</v>
      </c>
      <c r="AL112" s="960"/>
      <c r="AM112" s="960"/>
      <c r="AN112" s="960"/>
      <c r="AO112" s="961"/>
      <c r="AP112" s="963" t="s">
        <v>121</v>
      </c>
      <c r="AQ112" s="964"/>
      <c r="AR112" s="964"/>
      <c r="AS112" s="964"/>
      <c r="AT112" s="965"/>
      <c r="AU112" s="909"/>
      <c r="AV112" s="910"/>
      <c r="AW112" s="910"/>
      <c r="AX112" s="910"/>
      <c r="AY112" s="910"/>
      <c r="AZ112" s="923" t="s">
        <v>425</v>
      </c>
      <c r="BA112" s="924"/>
      <c r="BB112" s="924"/>
      <c r="BC112" s="924"/>
      <c r="BD112" s="924"/>
      <c r="BE112" s="924"/>
      <c r="BF112" s="924"/>
      <c r="BG112" s="924"/>
      <c r="BH112" s="924"/>
      <c r="BI112" s="924"/>
      <c r="BJ112" s="924"/>
      <c r="BK112" s="924"/>
      <c r="BL112" s="924"/>
      <c r="BM112" s="924"/>
      <c r="BN112" s="924"/>
      <c r="BO112" s="924"/>
      <c r="BP112" s="925"/>
      <c r="BQ112" s="926">
        <v>10630234</v>
      </c>
      <c r="BR112" s="927"/>
      <c r="BS112" s="927"/>
      <c r="BT112" s="927"/>
      <c r="BU112" s="927"/>
      <c r="BV112" s="927">
        <v>10432709</v>
      </c>
      <c r="BW112" s="927"/>
      <c r="BX112" s="927"/>
      <c r="BY112" s="927"/>
      <c r="BZ112" s="927"/>
      <c r="CA112" s="927">
        <v>9626057</v>
      </c>
      <c r="CB112" s="927"/>
      <c r="CC112" s="927"/>
      <c r="CD112" s="927"/>
      <c r="CE112" s="927"/>
      <c r="CF112" s="921">
        <v>76.900000000000006</v>
      </c>
      <c r="CG112" s="922"/>
      <c r="CH112" s="922"/>
      <c r="CI112" s="922"/>
      <c r="CJ112" s="922"/>
      <c r="CK112" s="949"/>
      <c r="CL112" s="950"/>
      <c r="CM112" s="923" t="s">
        <v>426</v>
      </c>
      <c r="CN112" s="924"/>
      <c r="CO112" s="924"/>
      <c r="CP112" s="924"/>
      <c r="CQ112" s="924"/>
      <c r="CR112" s="924"/>
      <c r="CS112" s="924"/>
      <c r="CT112" s="924"/>
      <c r="CU112" s="924"/>
      <c r="CV112" s="924"/>
      <c r="CW112" s="924"/>
      <c r="CX112" s="924"/>
      <c r="CY112" s="924"/>
      <c r="CZ112" s="924"/>
      <c r="DA112" s="924"/>
      <c r="DB112" s="924"/>
      <c r="DC112" s="924"/>
      <c r="DD112" s="924"/>
      <c r="DE112" s="924"/>
      <c r="DF112" s="925"/>
      <c r="DG112" s="926" t="s">
        <v>121</v>
      </c>
      <c r="DH112" s="927"/>
      <c r="DI112" s="927"/>
      <c r="DJ112" s="927"/>
      <c r="DK112" s="927"/>
      <c r="DL112" s="927" t="s">
        <v>121</v>
      </c>
      <c r="DM112" s="927"/>
      <c r="DN112" s="927"/>
      <c r="DO112" s="927"/>
      <c r="DP112" s="927"/>
      <c r="DQ112" s="927" t="s">
        <v>121</v>
      </c>
      <c r="DR112" s="927"/>
      <c r="DS112" s="927"/>
      <c r="DT112" s="927"/>
      <c r="DU112" s="927"/>
      <c r="DV112" s="928" t="s">
        <v>121</v>
      </c>
      <c r="DW112" s="928"/>
      <c r="DX112" s="928"/>
      <c r="DY112" s="928"/>
      <c r="DZ112" s="929"/>
    </row>
    <row r="113" spans="1:130" s="230" customFormat="1" ht="26.25" customHeight="1" x14ac:dyDescent="0.15">
      <c r="A113" s="955"/>
      <c r="B113" s="956"/>
      <c r="C113" s="924" t="s">
        <v>427</v>
      </c>
      <c r="D113" s="924"/>
      <c r="E113" s="924"/>
      <c r="F113" s="924"/>
      <c r="G113" s="924"/>
      <c r="H113" s="924"/>
      <c r="I113" s="924"/>
      <c r="J113" s="924"/>
      <c r="K113" s="924"/>
      <c r="L113" s="924"/>
      <c r="M113" s="924"/>
      <c r="N113" s="924"/>
      <c r="O113" s="924"/>
      <c r="P113" s="924"/>
      <c r="Q113" s="924"/>
      <c r="R113" s="924"/>
      <c r="S113" s="924"/>
      <c r="T113" s="924"/>
      <c r="U113" s="924"/>
      <c r="V113" s="924"/>
      <c r="W113" s="924"/>
      <c r="X113" s="924"/>
      <c r="Y113" s="924"/>
      <c r="Z113" s="925"/>
      <c r="AA113" s="938">
        <v>714730</v>
      </c>
      <c r="AB113" s="939"/>
      <c r="AC113" s="939"/>
      <c r="AD113" s="939"/>
      <c r="AE113" s="940"/>
      <c r="AF113" s="941">
        <v>717554</v>
      </c>
      <c r="AG113" s="939"/>
      <c r="AH113" s="939"/>
      <c r="AI113" s="939"/>
      <c r="AJ113" s="940"/>
      <c r="AK113" s="941">
        <v>636032</v>
      </c>
      <c r="AL113" s="939"/>
      <c r="AM113" s="939"/>
      <c r="AN113" s="939"/>
      <c r="AO113" s="940"/>
      <c r="AP113" s="942">
        <v>5.0999999999999996</v>
      </c>
      <c r="AQ113" s="943"/>
      <c r="AR113" s="943"/>
      <c r="AS113" s="943"/>
      <c r="AT113" s="944"/>
      <c r="AU113" s="909"/>
      <c r="AV113" s="910"/>
      <c r="AW113" s="910"/>
      <c r="AX113" s="910"/>
      <c r="AY113" s="910"/>
      <c r="AZ113" s="923" t="s">
        <v>428</v>
      </c>
      <c r="BA113" s="924"/>
      <c r="BB113" s="924"/>
      <c r="BC113" s="924"/>
      <c r="BD113" s="924"/>
      <c r="BE113" s="924"/>
      <c r="BF113" s="924"/>
      <c r="BG113" s="924"/>
      <c r="BH113" s="924"/>
      <c r="BI113" s="924"/>
      <c r="BJ113" s="924"/>
      <c r="BK113" s="924"/>
      <c r="BL113" s="924"/>
      <c r="BM113" s="924"/>
      <c r="BN113" s="924"/>
      <c r="BO113" s="924"/>
      <c r="BP113" s="925"/>
      <c r="BQ113" s="926" t="s">
        <v>121</v>
      </c>
      <c r="BR113" s="927"/>
      <c r="BS113" s="927"/>
      <c r="BT113" s="927"/>
      <c r="BU113" s="927"/>
      <c r="BV113" s="927" t="s">
        <v>121</v>
      </c>
      <c r="BW113" s="927"/>
      <c r="BX113" s="927"/>
      <c r="BY113" s="927"/>
      <c r="BZ113" s="927"/>
      <c r="CA113" s="927" t="s">
        <v>121</v>
      </c>
      <c r="CB113" s="927"/>
      <c r="CC113" s="927"/>
      <c r="CD113" s="927"/>
      <c r="CE113" s="927"/>
      <c r="CF113" s="921" t="s">
        <v>121</v>
      </c>
      <c r="CG113" s="922"/>
      <c r="CH113" s="922"/>
      <c r="CI113" s="922"/>
      <c r="CJ113" s="922"/>
      <c r="CK113" s="949"/>
      <c r="CL113" s="950"/>
      <c r="CM113" s="923" t="s">
        <v>429</v>
      </c>
      <c r="CN113" s="924"/>
      <c r="CO113" s="924"/>
      <c r="CP113" s="924"/>
      <c r="CQ113" s="924"/>
      <c r="CR113" s="924"/>
      <c r="CS113" s="924"/>
      <c r="CT113" s="924"/>
      <c r="CU113" s="924"/>
      <c r="CV113" s="924"/>
      <c r="CW113" s="924"/>
      <c r="CX113" s="924"/>
      <c r="CY113" s="924"/>
      <c r="CZ113" s="924"/>
      <c r="DA113" s="924"/>
      <c r="DB113" s="924"/>
      <c r="DC113" s="924"/>
      <c r="DD113" s="924"/>
      <c r="DE113" s="924"/>
      <c r="DF113" s="925"/>
      <c r="DG113" s="959" t="s">
        <v>121</v>
      </c>
      <c r="DH113" s="960"/>
      <c r="DI113" s="960"/>
      <c r="DJ113" s="960"/>
      <c r="DK113" s="961"/>
      <c r="DL113" s="962" t="s">
        <v>121</v>
      </c>
      <c r="DM113" s="960"/>
      <c r="DN113" s="960"/>
      <c r="DO113" s="960"/>
      <c r="DP113" s="961"/>
      <c r="DQ113" s="962" t="s">
        <v>121</v>
      </c>
      <c r="DR113" s="960"/>
      <c r="DS113" s="960"/>
      <c r="DT113" s="960"/>
      <c r="DU113" s="961"/>
      <c r="DV113" s="963" t="s">
        <v>121</v>
      </c>
      <c r="DW113" s="964"/>
      <c r="DX113" s="964"/>
      <c r="DY113" s="964"/>
      <c r="DZ113" s="965"/>
    </row>
    <row r="114" spans="1:130" s="230" customFormat="1" ht="26.25" customHeight="1" x14ac:dyDescent="0.15">
      <c r="A114" s="955"/>
      <c r="B114" s="956"/>
      <c r="C114" s="924" t="s">
        <v>430</v>
      </c>
      <c r="D114" s="924"/>
      <c r="E114" s="924"/>
      <c r="F114" s="924"/>
      <c r="G114" s="924"/>
      <c r="H114" s="924"/>
      <c r="I114" s="924"/>
      <c r="J114" s="924"/>
      <c r="K114" s="924"/>
      <c r="L114" s="924"/>
      <c r="M114" s="924"/>
      <c r="N114" s="924"/>
      <c r="O114" s="924"/>
      <c r="P114" s="924"/>
      <c r="Q114" s="924"/>
      <c r="R114" s="924"/>
      <c r="S114" s="924"/>
      <c r="T114" s="924"/>
      <c r="U114" s="924"/>
      <c r="V114" s="924"/>
      <c r="W114" s="924"/>
      <c r="X114" s="924"/>
      <c r="Y114" s="924"/>
      <c r="Z114" s="925"/>
      <c r="AA114" s="959" t="s">
        <v>121</v>
      </c>
      <c r="AB114" s="960"/>
      <c r="AC114" s="960"/>
      <c r="AD114" s="960"/>
      <c r="AE114" s="961"/>
      <c r="AF114" s="962" t="s">
        <v>121</v>
      </c>
      <c r="AG114" s="960"/>
      <c r="AH114" s="960"/>
      <c r="AI114" s="960"/>
      <c r="AJ114" s="961"/>
      <c r="AK114" s="962" t="s">
        <v>121</v>
      </c>
      <c r="AL114" s="960"/>
      <c r="AM114" s="960"/>
      <c r="AN114" s="960"/>
      <c r="AO114" s="961"/>
      <c r="AP114" s="963" t="s">
        <v>121</v>
      </c>
      <c r="AQ114" s="964"/>
      <c r="AR114" s="964"/>
      <c r="AS114" s="964"/>
      <c r="AT114" s="965"/>
      <c r="AU114" s="909"/>
      <c r="AV114" s="910"/>
      <c r="AW114" s="910"/>
      <c r="AX114" s="910"/>
      <c r="AY114" s="910"/>
      <c r="AZ114" s="923" t="s">
        <v>431</v>
      </c>
      <c r="BA114" s="924"/>
      <c r="BB114" s="924"/>
      <c r="BC114" s="924"/>
      <c r="BD114" s="924"/>
      <c r="BE114" s="924"/>
      <c r="BF114" s="924"/>
      <c r="BG114" s="924"/>
      <c r="BH114" s="924"/>
      <c r="BI114" s="924"/>
      <c r="BJ114" s="924"/>
      <c r="BK114" s="924"/>
      <c r="BL114" s="924"/>
      <c r="BM114" s="924"/>
      <c r="BN114" s="924"/>
      <c r="BO114" s="924"/>
      <c r="BP114" s="925"/>
      <c r="BQ114" s="926">
        <v>2440870</v>
      </c>
      <c r="BR114" s="927"/>
      <c r="BS114" s="927"/>
      <c r="BT114" s="927"/>
      <c r="BU114" s="927"/>
      <c r="BV114" s="927">
        <v>2563017</v>
      </c>
      <c r="BW114" s="927"/>
      <c r="BX114" s="927"/>
      <c r="BY114" s="927"/>
      <c r="BZ114" s="927"/>
      <c r="CA114" s="927">
        <v>2699089</v>
      </c>
      <c r="CB114" s="927"/>
      <c r="CC114" s="927"/>
      <c r="CD114" s="927"/>
      <c r="CE114" s="927"/>
      <c r="CF114" s="921">
        <v>21.6</v>
      </c>
      <c r="CG114" s="922"/>
      <c r="CH114" s="922"/>
      <c r="CI114" s="922"/>
      <c r="CJ114" s="922"/>
      <c r="CK114" s="949"/>
      <c r="CL114" s="950"/>
      <c r="CM114" s="923" t="s">
        <v>432</v>
      </c>
      <c r="CN114" s="924"/>
      <c r="CO114" s="924"/>
      <c r="CP114" s="924"/>
      <c r="CQ114" s="924"/>
      <c r="CR114" s="924"/>
      <c r="CS114" s="924"/>
      <c r="CT114" s="924"/>
      <c r="CU114" s="924"/>
      <c r="CV114" s="924"/>
      <c r="CW114" s="924"/>
      <c r="CX114" s="924"/>
      <c r="CY114" s="924"/>
      <c r="CZ114" s="924"/>
      <c r="DA114" s="924"/>
      <c r="DB114" s="924"/>
      <c r="DC114" s="924"/>
      <c r="DD114" s="924"/>
      <c r="DE114" s="924"/>
      <c r="DF114" s="925"/>
      <c r="DG114" s="959" t="s">
        <v>121</v>
      </c>
      <c r="DH114" s="960"/>
      <c r="DI114" s="960"/>
      <c r="DJ114" s="960"/>
      <c r="DK114" s="961"/>
      <c r="DL114" s="962" t="s">
        <v>121</v>
      </c>
      <c r="DM114" s="960"/>
      <c r="DN114" s="960"/>
      <c r="DO114" s="960"/>
      <c r="DP114" s="961"/>
      <c r="DQ114" s="962" t="s">
        <v>121</v>
      </c>
      <c r="DR114" s="960"/>
      <c r="DS114" s="960"/>
      <c r="DT114" s="960"/>
      <c r="DU114" s="961"/>
      <c r="DV114" s="963" t="s">
        <v>121</v>
      </c>
      <c r="DW114" s="964"/>
      <c r="DX114" s="964"/>
      <c r="DY114" s="964"/>
      <c r="DZ114" s="965"/>
    </row>
    <row r="115" spans="1:130" s="230" customFormat="1" ht="26.25" customHeight="1" x14ac:dyDescent="0.15">
      <c r="A115" s="955"/>
      <c r="B115" s="956"/>
      <c r="C115" s="924" t="s">
        <v>433</v>
      </c>
      <c r="D115" s="924"/>
      <c r="E115" s="924"/>
      <c r="F115" s="924"/>
      <c r="G115" s="924"/>
      <c r="H115" s="924"/>
      <c r="I115" s="924"/>
      <c r="J115" s="924"/>
      <c r="K115" s="924"/>
      <c r="L115" s="924"/>
      <c r="M115" s="924"/>
      <c r="N115" s="924"/>
      <c r="O115" s="924"/>
      <c r="P115" s="924"/>
      <c r="Q115" s="924"/>
      <c r="R115" s="924"/>
      <c r="S115" s="924"/>
      <c r="T115" s="924"/>
      <c r="U115" s="924"/>
      <c r="V115" s="924"/>
      <c r="W115" s="924"/>
      <c r="X115" s="924"/>
      <c r="Y115" s="924"/>
      <c r="Z115" s="925"/>
      <c r="AA115" s="938">
        <v>564</v>
      </c>
      <c r="AB115" s="939"/>
      <c r="AC115" s="939"/>
      <c r="AD115" s="939"/>
      <c r="AE115" s="940"/>
      <c r="AF115" s="941">
        <v>564</v>
      </c>
      <c r="AG115" s="939"/>
      <c r="AH115" s="939"/>
      <c r="AI115" s="939"/>
      <c r="AJ115" s="940"/>
      <c r="AK115" s="941">
        <v>564</v>
      </c>
      <c r="AL115" s="939"/>
      <c r="AM115" s="939"/>
      <c r="AN115" s="939"/>
      <c r="AO115" s="940"/>
      <c r="AP115" s="942">
        <v>0</v>
      </c>
      <c r="AQ115" s="943"/>
      <c r="AR115" s="943"/>
      <c r="AS115" s="943"/>
      <c r="AT115" s="944"/>
      <c r="AU115" s="909"/>
      <c r="AV115" s="910"/>
      <c r="AW115" s="910"/>
      <c r="AX115" s="910"/>
      <c r="AY115" s="910"/>
      <c r="AZ115" s="923" t="s">
        <v>434</v>
      </c>
      <c r="BA115" s="924"/>
      <c r="BB115" s="924"/>
      <c r="BC115" s="924"/>
      <c r="BD115" s="924"/>
      <c r="BE115" s="924"/>
      <c r="BF115" s="924"/>
      <c r="BG115" s="924"/>
      <c r="BH115" s="924"/>
      <c r="BI115" s="924"/>
      <c r="BJ115" s="924"/>
      <c r="BK115" s="924"/>
      <c r="BL115" s="924"/>
      <c r="BM115" s="924"/>
      <c r="BN115" s="924"/>
      <c r="BO115" s="924"/>
      <c r="BP115" s="925"/>
      <c r="BQ115" s="926" t="s">
        <v>121</v>
      </c>
      <c r="BR115" s="927"/>
      <c r="BS115" s="927"/>
      <c r="BT115" s="927"/>
      <c r="BU115" s="927"/>
      <c r="BV115" s="927" t="s">
        <v>121</v>
      </c>
      <c r="BW115" s="927"/>
      <c r="BX115" s="927"/>
      <c r="BY115" s="927"/>
      <c r="BZ115" s="927"/>
      <c r="CA115" s="927" t="s">
        <v>121</v>
      </c>
      <c r="CB115" s="927"/>
      <c r="CC115" s="927"/>
      <c r="CD115" s="927"/>
      <c r="CE115" s="927"/>
      <c r="CF115" s="921" t="s">
        <v>121</v>
      </c>
      <c r="CG115" s="922"/>
      <c r="CH115" s="922"/>
      <c r="CI115" s="922"/>
      <c r="CJ115" s="922"/>
      <c r="CK115" s="949"/>
      <c r="CL115" s="950"/>
      <c r="CM115" s="923" t="s">
        <v>435</v>
      </c>
      <c r="CN115" s="924"/>
      <c r="CO115" s="924"/>
      <c r="CP115" s="924"/>
      <c r="CQ115" s="924"/>
      <c r="CR115" s="924"/>
      <c r="CS115" s="924"/>
      <c r="CT115" s="924"/>
      <c r="CU115" s="924"/>
      <c r="CV115" s="924"/>
      <c r="CW115" s="924"/>
      <c r="CX115" s="924"/>
      <c r="CY115" s="924"/>
      <c r="CZ115" s="924"/>
      <c r="DA115" s="924"/>
      <c r="DB115" s="924"/>
      <c r="DC115" s="924"/>
      <c r="DD115" s="924"/>
      <c r="DE115" s="924"/>
      <c r="DF115" s="925"/>
      <c r="DG115" s="959">
        <v>386163</v>
      </c>
      <c r="DH115" s="960"/>
      <c r="DI115" s="960"/>
      <c r="DJ115" s="960"/>
      <c r="DK115" s="961"/>
      <c r="DL115" s="962">
        <v>266725</v>
      </c>
      <c r="DM115" s="960"/>
      <c r="DN115" s="960"/>
      <c r="DO115" s="960"/>
      <c r="DP115" s="961"/>
      <c r="DQ115" s="962">
        <v>267355</v>
      </c>
      <c r="DR115" s="960"/>
      <c r="DS115" s="960"/>
      <c r="DT115" s="960"/>
      <c r="DU115" s="961"/>
      <c r="DV115" s="963">
        <v>2.1</v>
      </c>
      <c r="DW115" s="964"/>
      <c r="DX115" s="964"/>
      <c r="DY115" s="964"/>
      <c r="DZ115" s="965"/>
    </row>
    <row r="116" spans="1:130" s="230" customFormat="1" ht="26.25" customHeight="1" x14ac:dyDescent="0.15">
      <c r="A116" s="957"/>
      <c r="B116" s="958"/>
      <c r="C116" s="966" t="s">
        <v>436</v>
      </c>
      <c r="D116" s="966"/>
      <c r="E116" s="966"/>
      <c r="F116" s="966"/>
      <c r="G116" s="966"/>
      <c r="H116" s="966"/>
      <c r="I116" s="966"/>
      <c r="J116" s="966"/>
      <c r="K116" s="966"/>
      <c r="L116" s="966"/>
      <c r="M116" s="966"/>
      <c r="N116" s="966"/>
      <c r="O116" s="966"/>
      <c r="P116" s="966"/>
      <c r="Q116" s="966"/>
      <c r="R116" s="966"/>
      <c r="S116" s="966"/>
      <c r="T116" s="966"/>
      <c r="U116" s="966"/>
      <c r="V116" s="966"/>
      <c r="W116" s="966"/>
      <c r="X116" s="966"/>
      <c r="Y116" s="966"/>
      <c r="Z116" s="967"/>
      <c r="AA116" s="959" t="s">
        <v>121</v>
      </c>
      <c r="AB116" s="960"/>
      <c r="AC116" s="960"/>
      <c r="AD116" s="960"/>
      <c r="AE116" s="961"/>
      <c r="AF116" s="962" t="s">
        <v>121</v>
      </c>
      <c r="AG116" s="960"/>
      <c r="AH116" s="960"/>
      <c r="AI116" s="960"/>
      <c r="AJ116" s="961"/>
      <c r="AK116" s="962" t="s">
        <v>121</v>
      </c>
      <c r="AL116" s="960"/>
      <c r="AM116" s="960"/>
      <c r="AN116" s="960"/>
      <c r="AO116" s="961"/>
      <c r="AP116" s="963" t="s">
        <v>121</v>
      </c>
      <c r="AQ116" s="964"/>
      <c r="AR116" s="964"/>
      <c r="AS116" s="964"/>
      <c r="AT116" s="965"/>
      <c r="AU116" s="909"/>
      <c r="AV116" s="910"/>
      <c r="AW116" s="910"/>
      <c r="AX116" s="910"/>
      <c r="AY116" s="910"/>
      <c r="AZ116" s="968" t="s">
        <v>437</v>
      </c>
      <c r="BA116" s="969"/>
      <c r="BB116" s="969"/>
      <c r="BC116" s="969"/>
      <c r="BD116" s="969"/>
      <c r="BE116" s="969"/>
      <c r="BF116" s="969"/>
      <c r="BG116" s="969"/>
      <c r="BH116" s="969"/>
      <c r="BI116" s="969"/>
      <c r="BJ116" s="969"/>
      <c r="BK116" s="969"/>
      <c r="BL116" s="969"/>
      <c r="BM116" s="969"/>
      <c r="BN116" s="969"/>
      <c r="BO116" s="969"/>
      <c r="BP116" s="970"/>
      <c r="BQ116" s="926" t="s">
        <v>121</v>
      </c>
      <c r="BR116" s="927"/>
      <c r="BS116" s="927"/>
      <c r="BT116" s="927"/>
      <c r="BU116" s="927"/>
      <c r="BV116" s="927" t="s">
        <v>121</v>
      </c>
      <c r="BW116" s="927"/>
      <c r="BX116" s="927"/>
      <c r="BY116" s="927"/>
      <c r="BZ116" s="927"/>
      <c r="CA116" s="927" t="s">
        <v>121</v>
      </c>
      <c r="CB116" s="927"/>
      <c r="CC116" s="927"/>
      <c r="CD116" s="927"/>
      <c r="CE116" s="927"/>
      <c r="CF116" s="921" t="s">
        <v>121</v>
      </c>
      <c r="CG116" s="922"/>
      <c r="CH116" s="922"/>
      <c r="CI116" s="922"/>
      <c r="CJ116" s="922"/>
      <c r="CK116" s="949"/>
      <c r="CL116" s="950"/>
      <c r="CM116" s="923" t="s">
        <v>438</v>
      </c>
      <c r="CN116" s="924"/>
      <c r="CO116" s="924"/>
      <c r="CP116" s="924"/>
      <c r="CQ116" s="924"/>
      <c r="CR116" s="924"/>
      <c r="CS116" s="924"/>
      <c r="CT116" s="924"/>
      <c r="CU116" s="924"/>
      <c r="CV116" s="924"/>
      <c r="CW116" s="924"/>
      <c r="CX116" s="924"/>
      <c r="CY116" s="924"/>
      <c r="CZ116" s="924"/>
      <c r="DA116" s="924"/>
      <c r="DB116" s="924"/>
      <c r="DC116" s="924"/>
      <c r="DD116" s="924"/>
      <c r="DE116" s="924"/>
      <c r="DF116" s="925"/>
      <c r="DG116" s="959" t="s">
        <v>121</v>
      </c>
      <c r="DH116" s="960"/>
      <c r="DI116" s="960"/>
      <c r="DJ116" s="960"/>
      <c r="DK116" s="961"/>
      <c r="DL116" s="962" t="s">
        <v>121</v>
      </c>
      <c r="DM116" s="960"/>
      <c r="DN116" s="960"/>
      <c r="DO116" s="960"/>
      <c r="DP116" s="961"/>
      <c r="DQ116" s="962" t="s">
        <v>121</v>
      </c>
      <c r="DR116" s="960"/>
      <c r="DS116" s="960"/>
      <c r="DT116" s="960"/>
      <c r="DU116" s="961"/>
      <c r="DV116" s="963" t="s">
        <v>121</v>
      </c>
      <c r="DW116" s="964"/>
      <c r="DX116" s="964"/>
      <c r="DY116" s="964"/>
      <c r="DZ116" s="965"/>
    </row>
    <row r="117" spans="1:130" s="230" customFormat="1" ht="26.25" customHeight="1" x14ac:dyDescent="0.15">
      <c r="A117" s="913" t="s">
        <v>177</v>
      </c>
      <c r="B117" s="894"/>
      <c r="C117" s="894"/>
      <c r="D117" s="894"/>
      <c r="E117" s="894"/>
      <c r="F117" s="894"/>
      <c r="G117" s="894"/>
      <c r="H117" s="894"/>
      <c r="I117" s="894"/>
      <c r="J117" s="894"/>
      <c r="K117" s="894"/>
      <c r="L117" s="894"/>
      <c r="M117" s="894"/>
      <c r="N117" s="894"/>
      <c r="O117" s="894"/>
      <c r="P117" s="894"/>
      <c r="Q117" s="894"/>
      <c r="R117" s="894"/>
      <c r="S117" s="894"/>
      <c r="T117" s="894"/>
      <c r="U117" s="894"/>
      <c r="V117" s="894"/>
      <c r="W117" s="894"/>
      <c r="X117" s="894"/>
      <c r="Y117" s="978" t="s">
        <v>439</v>
      </c>
      <c r="Z117" s="895"/>
      <c r="AA117" s="979">
        <v>2684973</v>
      </c>
      <c r="AB117" s="980"/>
      <c r="AC117" s="980"/>
      <c r="AD117" s="980"/>
      <c r="AE117" s="981"/>
      <c r="AF117" s="982">
        <v>2699693</v>
      </c>
      <c r="AG117" s="980"/>
      <c r="AH117" s="980"/>
      <c r="AI117" s="980"/>
      <c r="AJ117" s="981"/>
      <c r="AK117" s="982">
        <v>2724154</v>
      </c>
      <c r="AL117" s="980"/>
      <c r="AM117" s="980"/>
      <c r="AN117" s="980"/>
      <c r="AO117" s="981"/>
      <c r="AP117" s="983"/>
      <c r="AQ117" s="984"/>
      <c r="AR117" s="984"/>
      <c r="AS117" s="984"/>
      <c r="AT117" s="985"/>
      <c r="AU117" s="909"/>
      <c r="AV117" s="910"/>
      <c r="AW117" s="910"/>
      <c r="AX117" s="910"/>
      <c r="AY117" s="910"/>
      <c r="AZ117" s="975" t="s">
        <v>440</v>
      </c>
      <c r="BA117" s="976"/>
      <c r="BB117" s="976"/>
      <c r="BC117" s="976"/>
      <c r="BD117" s="976"/>
      <c r="BE117" s="976"/>
      <c r="BF117" s="976"/>
      <c r="BG117" s="976"/>
      <c r="BH117" s="976"/>
      <c r="BI117" s="976"/>
      <c r="BJ117" s="976"/>
      <c r="BK117" s="976"/>
      <c r="BL117" s="976"/>
      <c r="BM117" s="976"/>
      <c r="BN117" s="976"/>
      <c r="BO117" s="976"/>
      <c r="BP117" s="977"/>
      <c r="BQ117" s="926" t="s">
        <v>121</v>
      </c>
      <c r="BR117" s="927"/>
      <c r="BS117" s="927"/>
      <c r="BT117" s="927"/>
      <c r="BU117" s="927"/>
      <c r="BV117" s="927" t="s">
        <v>121</v>
      </c>
      <c r="BW117" s="927"/>
      <c r="BX117" s="927"/>
      <c r="BY117" s="927"/>
      <c r="BZ117" s="927"/>
      <c r="CA117" s="927" t="s">
        <v>121</v>
      </c>
      <c r="CB117" s="927"/>
      <c r="CC117" s="927"/>
      <c r="CD117" s="927"/>
      <c r="CE117" s="927"/>
      <c r="CF117" s="921" t="s">
        <v>121</v>
      </c>
      <c r="CG117" s="922"/>
      <c r="CH117" s="922"/>
      <c r="CI117" s="922"/>
      <c r="CJ117" s="922"/>
      <c r="CK117" s="949"/>
      <c r="CL117" s="950"/>
      <c r="CM117" s="923" t="s">
        <v>441</v>
      </c>
      <c r="CN117" s="924"/>
      <c r="CO117" s="924"/>
      <c r="CP117" s="924"/>
      <c r="CQ117" s="924"/>
      <c r="CR117" s="924"/>
      <c r="CS117" s="924"/>
      <c r="CT117" s="924"/>
      <c r="CU117" s="924"/>
      <c r="CV117" s="924"/>
      <c r="CW117" s="924"/>
      <c r="CX117" s="924"/>
      <c r="CY117" s="924"/>
      <c r="CZ117" s="924"/>
      <c r="DA117" s="924"/>
      <c r="DB117" s="924"/>
      <c r="DC117" s="924"/>
      <c r="DD117" s="924"/>
      <c r="DE117" s="924"/>
      <c r="DF117" s="925"/>
      <c r="DG117" s="959" t="s">
        <v>121</v>
      </c>
      <c r="DH117" s="960"/>
      <c r="DI117" s="960"/>
      <c r="DJ117" s="960"/>
      <c r="DK117" s="961"/>
      <c r="DL117" s="962" t="s">
        <v>121</v>
      </c>
      <c r="DM117" s="960"/>
      <c r="DN117" s="960"/>
      <c r="DO117" s="960"/>
      <c r="DP117" s="961"/>
      <c r="DQ117" s="962" t="s">
        <v>121</v>
      </c>
      <c r="DR117" s="960"/>
      <c r="DS117" s="960"/>
      <c r="DT117" s="960"/>
      <c r="DU117" s="961"/>
      <c r="DV117" s="963" t="s">
        <v>121</v>
      </c>
      <c r="DW117" s="964"/>
      <c r="DX117" s="964"/>
      <c r="DY117" s="964"/>
      <c r="DZ117" s="965"/>
    </row>
    <row r="118" spans="1:130" s="230" customFormat="1" ht="26.25" customHeight="1" x14ac:dyDescent="0.15">
      <c r="A118" s="913" t="s">
        <v>415</v>
      </c>
      <c r="B118" s="894"/>
      <c r="C118" s="894"/>
      <c r="D118" s="894"/>
      <c r="E118" s="894"/>
      <c r="F118" s="894"/>
      <c r="G118" s="894"/>
      <c r="H118" s="894"/>
      <c r="I118" s="894"/>
      <c r="J118" s="894"/>
      <c r="K118" s="894"/>
      <c r="L118" s="894"/>
      <c r="M118" s="894"/>
      <c r="N118" s="894"/>
      <c r="O118" s="894"/>
      <c r="P118" s="894"/>
      <c r="Q118" s="894"/>
      <c r="R118" s="894"/>
      <c r="S118" s="894"/>
      <c r="T118" s="894"/>
      <c r="U118" s="894"/>
      <c r="V118" s="894"/>
      <c r="W118" s="894"/>
      <c r="X118" s="894"/>
      <c r="Y118" s="894"/>
      <c r="Z118" s="895"/>
      <c r="AA118" s="893" t="s">
        <v>412</v>
      </c>
      <c r="AB118" s="894"/>
      <c r="AC118" s="894"/>
      <c r="AD118" s="894"/>
      <c r="AE118" s="895"/>
      <c r="AF118" s="893" t="s">
        <v>413</v>
      </c>
      <c r="AG118" s="894"/>
      <c r="AH118" s="894"/>
      <c r="AI118" s="894"/>
      <c r="AJ118" s="895"/>
      <c r="AK118" s="893" t="s">
        <v>294</v>
      </c>
      <c r="AL118" s="894"/>
      <c r="AM118" s="894"/>
      <c r="AN118" s="894"/>
      <c r="AO118" s="895"/>
      <c r="AP118" s="971" t="s">
        <v>414</v>
      </c>
      <c r="AQ118" s="972"/>
      <c r="AR118" s="972"/>
      <c r="AS118" s="972"/>
      <c r="AT118" s="973"/>
      <c r="AU118" s="909"/>
      <c r="AV118" s="910"/>
      <c r="AW118" s="910"/>
      <c r="AX118" s="910"/>
      <c r="AY118" s="910"/>
      <c r="AZ118" s="974" t="s">
        <v>442</v>
      </c>
      <c r="BA118" s="966"/>
      <c r="BB118" s="966"/>
      <c r="BC118" s="966"/>
      <c r="BD118" s="966"/>
      <c r="BE118" s="966"/>
      <c r="BF118" s="966"/>
      <c r="BG118" s="966"/>
      <c r="BH118" s="966"/>
      <c r="BI118" s="966"/>
      <c r="BJ118" s="966"/>
      <c r="BK118" s="966"/>
      <c r="BL118" s="966"/>
      <c r="BM118" s="966"/>
      <c r="BN118" s="966"/>
      <c r="BO118" s="966"/>
      <c r="BP118" s="967"/>
      <c r="BQ118" s="1000" t="s">
        <v>121</v>
      </c>
      <c r="BR118" s="1001"/>
      <c r="BS118" s="1001"/>
      <c r="BT118" s="1001"/>
      <c r="BU118" s="1001"/>
      <c r="BV118" s="1001" t="s">
        <v>121</v>
      </c>
      <c r="BW118" s="1001"/>
      <c r="BX118" s="1001"/>
      <c r="BY118" s="1001"/>
      <c r="BZ118" s="1001"/>
      <c r="CA118" s="1001" t="s">
        <v>121</v>
      </c>
      <c r="CB118" s="1001"/>
      <c r="CC118" s="1001"/>
      <c r="CD118" s="1001"/>
      <c r="CE118" s="1001"/>
      <c r="CF118" s="921" t="s">
        <v>121</v>
      </c>
      <c r="CG118" s="922"/>
      <c r="CH118" s="922"/>
      <c r="CI118" s="922"/>
      <c r="CJ118" s="922"/>
      <c r="CK118" s="949"/>
      <c r="CL118" s="950"/>
      <c r="CM118" s="923" t="s">
        <v>443</v>
      </c>
      <c r="CN118" s="924"/>
      <c r="CO118" s="924"/>
      <c r="CP118" s="924"/>
      <c r="CQ118" s="924"/>
      <c r="CR118" s="924"/>
      <c r="CS118" s="924"/>
      <c r="CT118" s="924"/>
      <c r="CU118" s="924"/>
      <c r="CV118" s="924"/>
      <c r="CW118" s="924"/>
      <c r="CX118" s="924"/>
      <c r="CY118" s="924"/>
      <c r="CZ118" s="924"/>
      <c r="DA118" s="924"/>
      <c r="DB118" s="924"/>
      <c r="DC118" s="924"/>
      <c r="DD118" s="924"/>
      <c r="DE118" s="924"/>
      <c r="DF118" s="925"/>
      <c r="DG118" s="959" t="s">
        <v>121</v>
      </c>
      <c r="DH118" s="960"/>
      <c r="DI118" s="960"/>
      <c r="DJ118" s="960"/>
      <c r="DK118" s="961"/>
      <c r="DL118" s="962" t="s">
        <v>121</v>
      </c>
      <c r="DM118" s="960"/>
      <c r="DN118" s="960"/>
      <c r="DO118" s="960"/>
      <c r="DP118" s="961"/>
      <c r="DQ118" s="962" t="s">
        <v>121</v>
      </c>
      <c r="DR118" s="960"/>
      <c r="DS118" s="960"/>
      <c r="DT118" s="960"/>
      <c r="DU118" s="961"/>
      <c r="DV118" s="963" t="s">
        <v>121</v>
      </c>
      <c r="DW118" s="964"/>
      <c r="DX118" s="964"/>
      <c r="DY118" s="964"/>
      <c r="DZ118" s="965"/>
    </row>
    <row r="119" spans="1:130" s="230" customFormat="1" ht="26.25" customHeight="1" x14ac:dyDescent="0.15">
      <c r="A119" s="1057" t="s">
        <v>418</v>
      </c>
      <c r="B119" s="948"/>
      <c r="C119" s="930" t="s">
        <v>419</v>
      </c>
      <c r="D119" s="898"/>
      <c r="E119" s="898"/>
      <c r="F119" s="898"/>
      <c r="G119" s="898"/>
      <c r="H119" s="898"/>
      <c r="I119" s="898"/>
      <c r="J119" s="898"/>
      <c r="K119" s="898"/>
      <c r="L119" s="898"/>
      <c r="M119" s="898"/>
      <c r="N119" s="898"/>
      <c r="O119" s="898"/>
      <c r="P119" s="898"/>
      <c r="Q119" s="898"/>
      <c r="R119" s="898"/>
      <c r="S119" s="898"/>
      <c r="T119" s="898"/>
      <c r="U119" s="898"/>
      <c r="V119" s="898"/>
      <c r="W119" s="898"/>
      <c r="X119" s="898"/>
      <c r="Y119" s="898"/>
      <c r="Z119" s="899"/>
      <c r="AA119" s="900" t="s">
        <v>121</v>
      </c>
      <c r="AB119" s="901"/>
      <c r="AC119" s="901"/>
      <c r="AD119" s="901"/>
      <c r="AE119" s="902"/>
      <c r="AF119" s="903" t="s">
        <v>121</v>
      </c>
      <c r="AG119" s="901"/>
      <c r="AH119" s="901"/>
      <c r="AI119" s="901"/>
      <c r="AJ119" s="902"/>
      <c r="AK119" s="903" t="s">
        <v>121</v>
      </c>
      <c r="AL119" s="901"/>
      <c r="AM119" s="901"/>
      <c r="AN119" s="901"/>
      <c r="AO119" s="902"/>
      <c r="AP119" s="904" t="s">
        <v>121</v>
      </c>
      <c r="AQ119" s="905"/>
      <c r="AR119" s="905"/>
      <c r="AS119" s="905"/>
      <c r="AT119" s="906"/>
      <c r="AU119" s="911"/>
      <c r="AV119" s="912"/>
      <c r="AW119" s="912"/>
      <c r="AX119" s="912"/>
      <c r="AY119" s="912"/>
      <c r="AZ119" s="251" t="s">
        <v>177</v>
      </c>
      <c r="BA119" s="251"/>
      <c r="BB119" s="251"/>
      <c r="BC119" s="251"/>
      <c r="BD119" s="251"/>
      <c r="BE119" s="251"/>
      <c r="BF119" s="251"/>
      <c r="BG119" s="251"/>
      <c r="BH119" s="251"/>
      <c r="BI119" s="251"/>
      <c r="BJ119" s="251"/>
      <c r="BK119" s="251"/>
      <c r="BL119" s="251"/>
      <c r="BM119" s="251"/>
      <c r="BN119" s="251"/>
      <c r="BO119" s="978" t="s">
        <v>444</v>
      </c>
      <c r="BP119" s="1006"/>
      <c r="BQ119" s="1000">
        <v>37668617</v>
      </c>
      <c r="BR119" s="1001"/>
      <c r="BS119" s="1001"/>
      <c r="BT119" s="1001"/>
      <c r="BU119" s="1001"/>
      <c r="BV119" s="1001">
        <v>37219010</v>
      </c>
      <c r="BW119" s="1001"/>
      <c r="BX119" s="1001"/>
      <c r="BY119" s="1001"/>
      <c r="BZ119" s="1001"/>
      <c r="CA119" s="1001">
        <v>36220288</v>
      </c>
      <c r="CB119" s="1001"/>
      <c r="CC119" s="1001"/>
      <c r="CD119" s="1001"/>
      <c r="CE119" s="1001"/>
      <c r="CF119" s="1002"/>
      <c r="CG119" s="1003"/>
      <c r="CH119" s="1003"/>
      <c r="CI119" s="1003"/>
      <c r="CJ119" s="1004"/>
      <c r="CK119" s="951"/>
      <c r="CL119" s="952"/>
      <c r="CM119" s="974" t="s">
        <v>445</v>
      </c>
      <c r="CN119" s="966"/>
      <c r="CO119" s="966"/>
      <c r="CP119" s="966"/>
      <c r="CQ119" s="966"/>
      <c r="CR119" s="966"/>
      <c r="CS119" s="966"/>
      <c r="CT119" s="966"/>
      <c r="CU119" s="966"/>
      <c r="CV119" s="966"/>
      <c r="CW119" s="966"/>
      <c r="CX119" s="966"/>
      <c r="CY119" s="966"/>
      <c r="CZ119" s="966"/>
      <c r="DA119" s="966"/>
      <c r="DB119" s="966"/>
      <c r="DC119" s="966"/>
      <c r="DD119" s="966"/>
      <c r="DE119" s="966"/>
      <c r="DF119" s="967"/>
      <c r="DG119" s="1005">
        <v>5104</v>
      </c>
      <c r="DH119" s="987"/>
      <c r="DI119" s="987"/>
      <c r="DJ119" s="987"/>
      <c r="DK119" s="988"/>
      <c r="DL119" s="986">
        <v>4540</v>
      </c>
      <c r="DM119" s="987"/>
      <c r="DN119" s="987"/>
      <c r="DO119" s="987"/>
      <c r="DP119" s="988"/>
      <c r="DQ119" s="986">
        <v>3975</v>
      </c>
      <c r="DR119" s="987"/>
      <c r="DS119" s="987"/>
      <c r="DT119" s="987"/>
      <c r="DU119" s="988"/>
      <c r="DV119" s="989">
        <v>0</v>
      </c>
      <c r="DW119" s="990"/>
      <c r="DX119" s="990"/>
      <c r="DY119" s="990"/>
      <c r="DZ119" s="991"/>
    </row>
    <row r="120" spans="1:130" s="230" customFormat="1" ht="26.25" customHeight="1" x14ac:dyDescent="0.15">
      <c r="A120" s="1058"/>
      <c r="B120" s="950"/>
      <c r="C120" s="923" t="s">
        <v>422</v>
      </c>
      <c r="D120" s="924"/>
      <c r="E120" s="924"/>
      <c r="F120" s="924"/>
      <c r="G120" s="924"/>
      <c r="H120" s="924"/>
      <c r="I120" s="924"/>
      <c r="J120" s="924"/>
      <c r="K120" s="924"/>
      <c r="L120" s="924"/>
      <c r="M120" s="924"/>
      <c r="N120" s="924"/>
      <c r="O120" s="924"/>
      <c r="P120" s="924"/>
      <c r="Q120" s="924"/>
      <c r="R120" s="924"/>
      <c r="S120" s="924"/>
      <c r="T120" s="924"/>
      <c r="U120" s="924"/>
      <c r="V120" s="924"/>
      <c r="W120" s="924"/>
      <c r="X120" s="924"/>
      <c r="Y120" s="924"/>
      <c r="Z120" s="925"/>
      <c r="AA120" s="959" t="s">
        <v>121</v>
      </c>
      <c r="AB120" s="960"/>
      <c r="AC120" s="960"/>
      <c r="AD120" s="960"/>
      <c r="AE120" s="961"/>
      <c r="AF120" s="962" t="s">
        <v>121</v>
      </c>
      <c r="AG120" s="960"/>
      <c r="AH120" s="960"/>
      <c r="AI120" s="960"/>
      <c r="AJ120" s="961"/>
      <c r="AK120" s="962" t="s">
        <v>121</v>
      </c>
      <c r="AL120" s="960"/>
      <c r="AM120" s="960"/>
      <c r="AN120" s="960"/>
      <c r="AO120" s="961"/>
      <c r="AP120" s="963" t="s">
        <v>121</v>
      </c>
      <c r="AQ120" s="964"/>
      <c r="AR120" s="964"/>
      <c r="AS120" s="964"/>
      <c r="AT120" s="965"/>
      <c r="AU120" s="992" t="s">
        <v>446</v>
      </c>
      <c r="AV120" s="993"/>
      <c r="AW120" s="993"/>
      <c r="AX120" s="993"/>
      <c r="AY120" s="994"/>
      <c r="AZ120" s="930" t="s">
        <v>447</v>
      </c>
      <c r="BA120" s="898"/>
      <c r="BB120" s="898"/>
      <c r="BC120" s="898"/>
      <c r="BD120" s="898"/>
      <c r="BE120" s="898"/>
      <c r="BF120" s="898"/>
      <c r="BG120" s="898"/>
      <c r="BH120" s="898"/>
      <c r="BI120" s="898"/>
      <c r="BJ120" s="898"/>
      <c r="BK120" s="898"/>
      <c r="BL120" s="898"/>
      <c r="BM120" s="898"/>
      <c r="BN120" s="898"/>
      <c r="BO120" s="898"/>
      <c r="BP120" s="899"/>
      <c r="BQ120" s="931">
        <v>5004840</v>
      </c>
      <c r="BR120" s="932"/>
      <c r="BS120" s="932"/>
      <c r="BT120" s="932"/>
      <c r="BU120" s="932"/>
      <c r="BV120" s="932">
        <v>6788330</v>
      </c>
      <c r="BW120" s="932"/>
      <c r="BX120" s="932"/>
      <c r="BY120" s="932"/>
      <c r="BZ120" s="932"/>
      <c r="CA120" s="932">
        <v>7324483</v>
      </c>
      <c r="CB120" s="932"/>
      <c r="CC120" s="932"/>
      <c r="CD120" s="932"/>
      <c r="CE120" s="932"/>
      <c r="CF120" s="945">
        <v>58.5</v>
      </c>
      <c r="CG120" s="946"/>
      <c r="CH120" s="946"/>
      <c r="CI120" s="946"/>
      <c r="CJ120" s="946"/>
      <c r="CK120" s="1007" t="s">
        <v>448</v>
      </c>
      <c r="CL120" s="1008"/>
      <c r="CM120" s="1008"/>
      <c r="CN120" s="1008"/>
      <c r="CO120" s="1009"/>
      <c r="CP120" s="1015" t="s">
        <v>395</v>
      </c>
      <c r="CQ120" s="1016"/>
      <c r="CR120" s="1016"/>
      <c r="CS120" s="1016"/>
      <c r="CT120" s="1016"/>
      <c r="CU120" s="1016"/>
      <c r="CV120" s="1016"/>
      <c r="CW120" s="1016"/>
      <c r="CX120" s="1016"/>
      <c r="CY120" s="1016"/>
      <c r="CZ120" s="1016"/>
      <c r="DA120" s="1016"/>
      <c r="DB120" s="1016"/>
      <c r="DC120" s="1016"/>
      <c r="DD120" s="1016"/>
      <c r="DE120" s="1016"/>
      <c r="DF120" s="1017"/>
      <c r="DG120" s="931">
        <v>10477746</v>
      </c>
      <c r="DH120" s="932"/>
      <c r="DI120" s="932"/>
      <c r="DJ120" s="932"/>
      <c r="DK120" s="932"/>
      <c r="DL120" s="932">
        <v>10298325</v>
      </c>
      <c r="DM120" s="932"/>
      <c r="DN120" s="932"/>
      <c r="DO120" s="932"/>
      <c r="DP120" s="932"/>
      <c r="DQ120" s="932">
        <v>9516763</v>
      </c>
      <c r="DR120" s="932"/>
      <c r="DS120" s="932"/>
      <c r="DT120" s="932"/>
      <c r="DU120" s="932"/>
      <c r="DV120" s="933">
        <v>76</v>
      </c>
      <c r="DW120" s="933"/>
      <c r="DX120" s="933"/>
      <c r="DY120" s="933"/>
      <c r="DZ120" s="934"/>
    </row>
    <row r="121" spans="1:130" s="230" customFormat="1" ht="26.25" customHeight="1" x14ac:dyDescent="0.15">
      <c r="A121" s="1058"/>
      <c r="B121" s="950"/>
      <c r="C121" s="975" t="s">
        <v>449</v>
      </c>
      <c r="D121" s="976"/>
      <c r="E121" s="976"/>
      <c r="F121" s="976"/>
      <c r="G121" s="976"/>
      <c r="H121" s="976"/>
      <c r="I121" s="976"/>
      <c r="J121" s="976"/>
      <c r="K121" s="976"/>
      <c r="L121" s="976"/>
      <c r="M121" s="976"/>
      <c r="N121" s="976"/>
      <c r="O121" s="976"/>
      <c r="P121" s="976"/>
      <c r="Q121" s="976"/>
      <c r="R121" s="976"/>
      <c r="S121" s="976"/>
      <c r="T121" s="976"/>
      <c r="U121" s="976"/>
      <c r="V121" s="976"/>
      <c r="W121" s="976"/>
      <c r="X121" s="976"/>
      <c r="Y121" s="976"/>
      <c r="Z121" s="977"/>
      <c r="AA121" s="959" t="s">
        <v>121</v>
      </c>
      <c r="AB121" s="960"/>
      <c r="AC121" s="960"/>
      <c r="AD121" s="960"/>
      <c r="AE121" s="961"/>
      <c r="AF121" s="962" t="s">
        <v>121</v>
      </c>
      <c r="AG121" s="960"/>
      <c r="AH121" s="960"/>
      <c r="AI121" s="960"/>
      <c r="AJ121" s="961"/>
      <c r="AK121" s="962" t="s">
        <v>121</v>
      </c>
      <c r="AL121" s="960"/>
      <c r="AM121" s="960"/>
      <c r="AN121" s="960"/>
      <c r="AO121" s="961"/>
      <c r="AP121" s="963" t="s">
        <v>121</v>
      </c>
      <c r="AQ121" s="964"/>
      <c r="AR121" s="964"/>
      <c r="AS121" s="964"/>
      <c r="AT121" s="965"/>
      <c r="AU121" s="995"/>
      <c r="AV121" s="996"/>
      <c r="AW121" s="996"/>
      <c r="AX121" s="996"/>
      <c r="AY121" s="997"/>
      <c r="AZ121" s="923" t="s">
        <v>450</v>
      </c>
      <c r="BA121" s="924"/>
      <c r="BB121" s="924"/>
      <c r="BC121" s="924"/>
      <c r="BD121" s="924"/>
      <c r="BE121" s="924"/>
      <c r="BF121" s="924"/>
      <c r="BG121" s="924"/>
      <c r="BH121" s="924"/>
      <c r="BI121" s="924"/>
      <c r="BJ121" s="924"/>
      <c r="BK121" s="924"/>
      <c r="BL121" s="924"/>
      <c r="BM121" s="924"/>
      <c r="BN121" s="924"/>
      <c r="BO121" s="924"/>
      <c r="BP121" s="925"/>
      <c r="BQ121" s="926">
        <v>5318057</v>
      </c>
      <c r="BR121" s="927"/>
      <c r="BS121" s="927"/>
      <c r="BT121" s="927"/>
      <c r="BU121" s="927"/>
      <c r="BV121" s="927">
        <v>5326740</v>
      </c>
      <c r="BW121" s="927"/>
      <c r="BX121" s="927"/>
      <c r="BY121" s="927"/>
      <c r="BZ121" s="927"/>
      <c r="CA121" s="927">
        <v>5410306</v>
      </c>
      <c r="CB121" s="927"/>
      <c r="CC121" s="927"/>
      <c r="CD121" s="927"/>
      <c r="CE121" s="927"/>
      <c r="CF121" s="921">
        <v>43.2</v>
      </c>
      <c r="CG121" s="922"/>
      <c r="CH121" s="922"/>
      <c r="CI121" s="922"/>
      <c r="CJ121" s="922"/>
      <c r="CK121" s="1010"/>
      <c r="CL121" s="1011"/>
      <c r="CM121" s="1011"/>
      <c r="CN121" s="1011"/>
      <c r="CO121" s="1012"/>
      <c r="CP121" s="1020" t="s">
        <v>396</v>
      </c>
      <c r="CQ121" s="1021"/>
      <c r="CR121" s="1021"/>
      <c r="CS121" s="1021"/>
      <c r="CT121" s="1021"/>
      <c r="CU121" s="1021"/>
      <c r="CV121" s="1021"/>
      <c r="CW121" s="1021"/>
      <c r="CX121" s="1021"/>
      <c r="CY121" s="1021"/>
      <c r="CZ121" s="1021"/>
      <c r="DA121" s="1021"/>
      <c r="DB121" s="1021"/>
      <c r="DC121" s="1021"/>
      <c r="DD121" s="1021"/>
      <c r="DE121" s="1021"/>
      <c r="DF121" s="1022"/>
      <c r="DG121" s="926">
        <v>124436</v>
      </c>
      <c r="DH121" s="927"/>
      <c r="DI121" s="927"/>
      <c r="DJ121" s="927"/>
      <c r="DK121" s="927"/>
      <c r="DL121" s="927">
        <v>106660</v>
      </c>
      <c r="DM121" s="927"/>
      <c r="DN121" s="927"/>
      <c r="DO121" s="927"/>
      <c r="DP121" s="927"/>
      <c r="DQ121" s="927">
        <v>88882</v>
      </c>
      <c r="DR121" s="927"/>
      <c r="DS121" s="927"/>
      <c r="DT121" s="927"/>
      <c r="DU121" s="927"/>
      <c r="DV121" s="928">
        <v>0.7</v>
      </c>
      <c r="DW121" s="928"/>
      <c r="DX121" s="928"/>
      <c r="DY121" s="928"/>
      <c r="DZ121" s="929"/>
    </row>
    <row r="122" spans="1:130" s="230" customFormat="1" ht="26.25" customHeight="1" x14ac:dyDescent="0.15">
      <c r="A122" s="1058"/>
      <c r="B122" s="950"/>
      <c r="C122" s="923" t="s">
        <v>432</v>
      </c>
      <c r="D122" s="924"/>
      <c r="E122" s="924"/>
      <c r="F122" s="924"/>
      <c r="G122" s="924"/>
      <c r="H122" s="924"/>
      <c r="I122" s="924"/>
      <c r="J122" s="924"/>
      <c r="K122" s="924"/>
      <c r="L122" s="924"/>
      <c r="M122" s="924"/>
      <c r="N122" s="924"/>
      <c r="O122" s="924"/>
      <c r="P122" s="924"/>
      <c r="Q122" s="924"/>
      <c r="R122" s="924"/>
      <c r="S122" s="924"/>
      <c r="T122" s="924"/>
      <c r="U122" s="924"/>
      <c r="V122" s="924"/>
      <c r="W122" s="924"/>
      <c r="X122" s="924"/>
      <c r="Y122" s="924"/>
      <c r="Z122" s="925"/>
      <c r="AA122" s="959" t="s">
        <v>121</v>
      </c>
      <c r="AB122" s="960"/>
      <c r="AC122" s="960"/>
      <c r="AD122" s="960"/>
      <c r="AE122" s="961"/>
      <c r="AF122" s="962" t="s">
        <v>121</v>
      </c>
      <c r="AG122" s="960"/>
      <c r="AH122" s="960"/>
      <c r="AI122" s="960"/>
      <c r="AJ122" s="961"/>
      <c r="AK122" s="962" t="s">
        <v>121</v>
      </c>
      <c r="AL122" s="960"/>
      <c r="AM122" s="960"/>
      <c r="AN122" s="960"/>
      <c r="AO122" s="961"/>
      <c r="AP122" s="963" t="s">
        <v>121</v>
      </c>
      <c r="AQ122" s="964"/>
      <c r="AR122" s="964"/>
      <c r="AS122" s="964"/>
      <c r="AT122" s="965"/>
      <c r="AU122" s="995"/>
      <c r="AV122" s="996"/>
      <c r="AW122" s="996"/>
      <c r="AX122" s="996"/>
      <c r="AY122" s="997"/>
      <c r="AZ122" s="974" t="s">
        <v>451</v>
      </c>
      <c r="BA122" s="966"/>
      <c r="BB122" s="966"/>
      <c r="BC122" s="966"/>
      <c r="BD122" s="966"/>
      <c r="BE122" s="966"/>
      <c r="BF122" s="966"/>
      <c r="BG122" s="966"/>
      <c r="BH122" s="966"/>
      <c r="BI122" s="966"/>
      <c r="BJ122" s="966"/>
      <c r="BK122" s="966"/>
      <c r="BL122" s="966"/>
      <c r="BM122" s="966"/>
      <c r="BN122" s="966"/>
      <c r="BO122" s="966"/>
      <c r="BP122" s="967"/>
      <c r="BQ122" s="1000">
        <v>19738193</v>
      </c>
      <c r="BR122" s="1001"/>
      <c r="BS122" s="1001"/>
      <c r="BT122" s="1001"/>
      <c r="BU122" s="1001"/>
      <c r="BV122" s="1001">
        <v>19200490</v>
      </c>
      <c r="BW122" s="1001"/>
      <c r="BX122" s="1001"/>
      <c r="BY122" s="1001"/>
      <c r="BZ122" s="1001"/>
      <c r="CA122" s="1001">
        <v>19069071</v>
      </c>
      <c r="CB122" s="1001"/>
      <c r="CC122" s="1001"/>
      <c r="CD122" s="1001"/>
      <c r="CE122" s="1001"/>
      <c r="CF122" s="1018">
        <v>152.30000000000001</v>
      </c>
      <c r="CG122" s="1019"/>
      <c r="CH122" s="1019"/>
      <c r="CI122" s="1019"/>
      <c r="CJ122" s="1019"/>
      <c r="CK122" s="1010"/>
      <c r="CL122" s="1011"/>
      <c r="CM122" s="1011"/>
      <c r="CN122" s="1011"/>
      <c r="CO122" s="1012"/>
      <c r="CP122" s="1020" t="s">
        <v>393</v>
      </c>
      <c r="CQ122" s="1021"/>
      <c r="CR122" s="1021"/>
      <c r="CS122" s="1021"/>
      <c r="CT122" s="1021"/>
      <c r="CU122" s="1021"/>
      <c r="CV122" s="1021"/>
      <c r="CW122" s="1021"/>
      <c r="CX122" s="1021"/>
      <c r="CY122" s="1021"/>
      <c r="CZ122" s="1021"/>
      <c r="DA122" s="1021"/>
      <c r="DB122" s="1021"/>
      <c r="DC122" s="1021"/>
      <c r="DD122" s="1021"/>
      <c r="DE122" s="1021"/>
      <c r="DF122" s="1022"/>
      <c r="DG122" s="926">
        <v>28052</v>
      </c>
      <c r="DH122" s="927"/>
      <c r="DI122" s="927"/>
      <c r="DJ122" s="927"/>
      <c r="DK122" s="927"/>
      <c r="DL122" s="927">
        <v>27724</v>
      </c>
      <c r="DM122" s="927"/>
      <c r="DN122" s="927"/>
      <c r="DO122" s="927"/>
      <c r="DP122" s="927"/>
      <c r="DQ122" s="927">
        <v>20412</v>
      </c>
      <c r="DR122" s="927"/>
      <c r="DS122" s="927"/>
      <c r="DT122" s="927"/>
      <c r="DU122" s="927"/>
      <c r="DV122" s="928">
        <v>0.2</v>
      </c>
      <c r="DW122" s="928"/>
      <c r="DX122" s="928"/>
      <c r="DY122" s="928"/>
      <c r="DZ122" s="929"/>
    </row>
    <row r="123" spans="1:130" s="230" customFormat="1" ht="26.25" customHeight="1" x14ac:dyDescent="0.15">
      <c r="A123" s="1058"/>
      <c r="B123" s="950"/>
      <c r="C123" s="923" t="s">
        <v>438</v>
      </c>
      <c r="D123" s="924"/>
      <c r="E123" s="924"/>
      <c r="F123" s="924"/>
      <c r="G123" s="924"/>
      <c r="H123" s="924"/>
      <c r="I123" s="924"/>
      <c r="J123" s="924"/>
      <c r="K123" s="924"/>
      <c r="L123" s="924"/>
      <c r="M123" s="924"/>
      <c r="N123" s="924"/>
      <c r="O123" s="924"/>
      <c r="P123" s="924"/>
      <c r="Q123" s="924"/>
      <c r="R123" s="924"/>
      <c r="S123" s="924"/>
      <c r="T123" s="924"/>
      <c r="U123" s="924"/>
      <c r="V123" s="924"/>
      <c r="W123" s="924"/>
      <c r="X123" s="924"/>
      <c r="Y123" s="924"/>
      <c r="Z123" s="925"/>
      <c r="AA123" s="959" t="s">
        <v>121</v>
      </c>
      <c r="AB123" s="960"/>
      <c r="AC123" s="960"/>
      <c r="AD123" s="960"/>
      <c r="AE123" s="961"/>
      <c r="AF123" s="962" t="s">
        <v>121</v>
      </c>
      <c r="AG123" s="960"/>
      <c r="AH123" s="960"/>
      <c r="AI123" s="960"/>
      <c r="AJ123" s="961"/>
      <c r="AK123" s="962" t="s">
        <v>121</v>
      </c>
      <c r="AL123" s="960"/>
      <c r="AM123" s="960"/>
      <c r="AN123" s="960"/>
      <c r="AO123" s="961"/>
      <c r="AP123" s="963" t="s">
        <v>121</v>
      </c>
      <c r="AQ123" s="964"/>
      <c r="AR123" s="964"/>
      <c r="AS123" s="964"/>
      <c r="AT123" s="965"/>
      <c r="AU123" s="998"/>
      <c r="AV123" s="999"/>
      <c r="AW123" s="999"/>
      <c r="AX123" s="999"/>
      <c r="AY123" s="999"/>
      <c r="AZ123" s="251" t="s">
        <v>177</v>
      </c>
      <c r="BA123" s="251"/>
      <c r="BB123" s="251"/>
      <c r="BC123" s="251"/>
      <c r="BD123" s="251"/>
      <c r="BE123" s="251"/>
      <c r="BF123" s="251"/>
      <c r="BG123" s="251"/>
      <c r="BH123" s="251"/>
      <c r="BI123" s="251"/>
      <c r="BJ123" s="251"/>
      <c r="BK123" s="251"/>
      <c r="BL123" s="251"/>
      <c r="BM123" s="251"/>
      <c r="BN123" s="251"/>
      <c r="BO123" s="978" t="s">
        <v>452</v>
      </c>
      <c r="BP123" s="1006"/>
      <c r="BQ123" s="1064">
        <v>30061090</v>
      </c>
      <c r="BR123" s="1065"/>
      <c r="BS123" s="1065"/>
      <c r="BT123" s="1065"/>
      <c r="BU123" s="1065"/>
      <c r="BV123" s="1065">
        <v>31315560</v>
      </c>
      <c r="BW123" s="1065"/>
      <c r="BX123" s="1065"/>
      <c r="BY123" s="1065"/>
      <c r="BZ123" s="1065"/>
      <c r="CA123" s="1065">
        <v>31803860</v>
      </c>
      <c r="CB123" s="1065"/>
      <c r="CC123" s="1065"/>
      <c r="CD123" s="1065"/>
      <c r="CE123" s="1065"/>
      <c r="CF123" s="1002"/>
      <c r="CG123" s="1003"/>
      <c r="CH123" s="1003"/>
      <c r="CI123" s="1003"/>
      <c r="CJ123" s="1004"/>
      <c r="CK123" s="1010"/>
      <c r="CL123" s="1011"/>
      <c r="CM123" s="1011"/>
      <c r="CN123" s="1011"/>
      <c r="CO123" s="1012"/>
      <c r="CP123" s="1020"/>
      <c r="CQ123" s="1021"/>
      <c r="CR123" s="1021"/>
      <c r="CS123" s="1021"/>
      <c r="CT123" s="1021"/>
      <c r="CU123" s="1021"/>
      <c r="CV123" s="1021"/>
      <c r="CW123" s="1021"/>
      <c r="CX123" s="1021"/>
      <c r="CY123" s="1021"/>
      <c r="CZ123" s="1021"/>
      <c r="DA123" s="1021"/>
      <c r="DB123" s="1021"/>
      <c r="DC123" s="1021"/>
      <c r="DD123" s="1021"/>
      <c r="DE123" s="1021"/>
      <c r="DF123" s="1022"/>
      <c r="DG123" s="959"/>
      <c r="DH123" s="960"/>
      <c r="DI123" s="960"/>
      <c r="DJ123" s="960"/>
      <c r="DK123" s="961"/>
      <c r="DL123" s="962"/>
      <c r="DM123" s="960"/>
      <c r="DN123" s="960"/>
      <c r="DO123" s="960"/>
      <c r="DP123" s="961"/>
      <c r="DQ123" s="962"/>
      <c r="DR123" s="960"/>
      <c r="DS123" s="960"/>
      <c r="DT123" s="960"/>
      <c r="DU123" s="961"/>
      <c r="DV123" s="963"/>
      <c r="DW123" s="964"/>
      <c r="DX123" s="964"/>
      <c r="DY123" s="964"/>
      <c r="DZ123" s="965"/>
    </row>
    <row r="124" spans="1:130" s="230" customFormat="1" ht="26.25" customHeight="1" thickBot="1" x14ac:dyDescent="0.2">
      <c r="A124" s="1058"/>
      <c r="B124" s="950"/>
      <c r="C124" s="923" t="s">
        <v>441</v>
      </c>
      <c r="D124" s="924"/>
      <c r="E124" s="924"/>
      <c r="F124" s="924"/>
      <c r="G124" s="924"/>
      <c r="H124" s="924"/>
      <c r="I124" s="924"/>
      <c r="J124" s="924"/>
      <c r="K124" s="924"/>
      <c r="L124" s="924"/>
      <c r="M124" s="924"/>
      <c r="N124" s="924"/>
      <c r="O124" s="924"/>
      <c r="P124" s="924"/>
      <c r="Q124" s="924"/>
      <c r="R124" s="924"/>
      <c r="S124" s="924"/>
      <c r="T124" s="924"/>
      <c r="U124" s="924"/>
      <c r="V124" s="924"/>
      <c r="W124" s="924"/>
      <c r="X124" s="924"/>
      <c r="Y124" s="924"/>
      <c r="Z124" s="925"/>
      <c r="AA124" s="959" t="s">
        <v>121</v>
      </c>
      <c r="AB124" s="960"/>
      <c r="AC124" s="960"/>
      <c r="AD124" s="960"/>
      <c r="AE124" s="961"/>
      <c r="AF124" s="962" t="s">
        <v>121</v>
      </c>
      <c r="AG124" s="960"/>
      <c r="AH124" s="960"/>
      <c r="AI124" s="960"/>
      <c r="AJ124" s="961"/>
      <c r="AK124" s="962" t="s">
        <v>121</v>
      </c>
      <c r="AL124" s="960"/>
      <c r="AM124" s="960"/>
      <c r="AN124" s="960"/>
      <c r="AO124" s="961"/>
      <c r="AP124" s="963" t="s">
        <v>121</v>
      </c>
      <c r="AQ124" s="964"/>
      <c r="AR124" s="964"/>
      <c r="AS124" s="964"/>
      <c r="AT124" s="965"/>
      <c r="AU124" s="1060" t="s">
        <v>453</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v>61.8</v>
      </c>
      <c r="BR124" s="1028"/>
      <c r="BS124" s="1028"/>
      <c r="BT124" s="1028"/>
      <c r="BU124" s="1028"/>
      <c r="BV124" s="1028">
        <v>49</v>
      </c>
      <c r="BW124" s="1028"/>
      <c r="BX124" s="1028"/>
      <c r="BY124" s="1028"/>
      <c r="BZ124" s="1028"/>
      <c r="CA124" s="1028">
        <v>35.200000000000003</v>
      </c>
      <c r="CB124" s="1028"/>
      <c r="CC124" s="1028"/>
      <c r="CD124" s="1028"/>
      <c r="CE124" s="1028"/>
      <c r="CF124" s="1029"/>
      <c r="CG124" s="1030"/>
      <c r="CH124" s="1030"/>
      <c r="CI124" s="1030"/>
      <c r="CJ124" s="1031"/>
      <c r="CK124" s="1013"/>
      <c r="CL124" s="1013"/>
      <c r="CM124" s="1013"/>
      <c r="CN124" s="1013"/>
      <c r="CO124" s="1014"/>
      <c r="CP124" s="1020" t="s">
        <v>454</v>
      </c>
      <c r="CQ124" s="1021"/>
      <c r="CR124" s="1021"/>
      <c r="CS124" s="1021"/>
      <c r="CT124" s="1021"/>
      <c r="CU124" s="1021"/>
      <c r="CV124" s="1021"/>
      <c r="CW124" s="1021"/>
      <c r="CX124" s="1021"/>
      <c r="CY124" s="1021"/>
      <c r="CZ124" s="1021"/>
      <c r="DA124" s="1021"/>
      <c r="DB124" s="1021"/>
      <c r="DC124" s="1021"/>
      <c r="DD124" s="1021"/>
      <c r="DE124" s="1021"/>
      <c r="DF124" s="1022"/>
      <c r="DG124" s="1005" t="s">
        <v>121</v>
      </c>
      <c r="DH124" s="987"/>
      <c r="DI124" s="987"/>
      <c r="DJ124" s="987"/>
      <c r="DK124" s="988"/>
      <c r="DL124" s="986" t="s">
        <v>121</v>
      </c>
      <c r="DM124" s="987"/>
      <c r="DN124" s="987"/>
      <c r="DO124" s="987"/>
      <c r="DP124" s="988"/>
      <c r="DQ124" s="986" t="s">
        <v>121</v>
      </c>
      <c r="DR124" s="987"/>
      <c r="DS124" s="987"/>
      <c r="DT124" s="987"/>
      <c r="DU124" s="988"/>
      <c r="DV124" s="989" t="s">
        <v>121</v>
      </c>
      <c r="DW124" s="990"/>
      <c r="DX124" s="990"/>
      <c r="DY124" s="990"/>
      <c r="DZ124" s="991"/>
    </row>
    <row r="125" spans="1:130" s="230" customFormat="1" ht="26.25" customHeight="1" x14ac:dyDescent="0.15">
      <c r="A125" s="1058"/>
      <c r="B125" s="950"/>
      <c r="C125" s="923" t="s">
        <v>443</v>
      </c>
      <c r="D125" s="924"/>
      <c r="E125" s="924"/>
      <c r="F125" s="924"/>
      <c r="G125" s="924"/>
      <c r="H125" s="924"/>
      <c r="I125" s="924"/>
      <c r="J125" s="924"/>
      <c r="K125" s="924"/>
      <c r="L125" s="924"/>
      <c r="M125" s="924"/>
      <c r="N125" s="924"/>
      <c r="O125" s="924"/>
      <c r="P125" s="924"/>
      <c r="Q125" s="924"/>
      <c r="R125" s="924"/>
      <c r="S125" s="924"/>
      <c r="T125" s="924"/>
      <c r="U125" s="924"/>
      <c r="V125" s="924"/>
      <c r="W125" s="924"/>
      <c r="X125" s="924"/>
      <c r="Y125" s="924"/>
      <c r="Z125" s="925"/>
      <c r="AA125" s="959" t="s">
        <v>121</v>
      </c>
      <c r="AB125" s="960"/>
      <c r="AC125" s="960"/>
      <c r="AD125" s="960"/>
      <c r="AE125" s="961"/>
      <c r="AF125" s="962" t="s">
        <v>121</v>
      </c>
      <c r="AG125" s="960"/>
      <c r="AH125" s="960"/>
      <c r="AI125" s="960"/>
      <c r="AJ125" s="961"/>
      <c r="AK125" s="962" t="s">
        <v>121</v>
      </c>
      <c r="AL125" s="960"/>
      <c r="AM125" s="960"/>
      <c r="AN125" s="960"/>
      <c r="AO125" s="961"/>
      <c r="AP125" s="963" t="s">
        <v>121</v>
      </c>
      <c r="AQ125" s="964"/>
      <c r="AR125" s="964"/>
      <c r="AS125" s="964"/>
      <c r="AT125" s="965"/>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3" t="s">
        <v>455</v>
      </c>
      <c r="CL125" s="1008"/>
      <c r="CM125" s="1008"/>
      <c r="CN125" s="1008"/>
      <c r="CO125" s="1009"/>
      <c r="CP125" s="930" t="s">
        <v>456</v>
      </c>
      <c r="CQ125" s="898"/>
      <c r="CR125" s="898"/>
      <c r="CS125" s="898"/>
      <c r="CT125" s="898"/>
      <c r="CU125" s="898"/>
      <c r="CV125" s="898"/>
      <c r="CW125" s="898"/>
      <c r="CX125" s="898"/>
      <c r="CY125" s="898"/>
      <c r="CZ125" s="898"/>
      <c r="DA125" s="898"/>
      <c r="DB125" s="898"/>
      <c r="DC125" s="898"/>
      <c r="DD125" s="898"/>
      <c r="DE125" s="898"/>
      <c r="DF125" s="899"/>
      <c r="DG125" s="931" t="s">
        <v>121</v>
      </c>
      <c r="DH125" s="932"/>
      <c r="DI125" s="932"/>
      <c r="DJ125" s="932"/>
      <c r="DK125" s="932"/>
      <c r="DL125" s="932" t="s">
        <v>121</v>
      </c>
      <c r="DM125" s="932"/>
      <c r="DN125" s="932"/>
      <c r="DO125" s="932"/>
      <c r="DP125" s="932"/>
      <c r="DQ125" s="932" t="s">
        <v>121</v>
      </c>
      <c r="DR125" s="932"/>
      <c r="DS125" s="932"/>
      <c r="DT125" s="932"/>
      <c r="DU125" s="932"/>
      <c r="DV125" s="933" t="s">
        <v>121</v>
      </c>
      <c r="DW125" s="933"/>
      <c r="DX125" s="933"/>
      <c r="DY125" s="933"/>
      <c r="DZ125" s="934"/>
    </row>
    <row r="126" spans="1:130" s="230" customFormat="1" ht="26.25" customHeight="1" thickBot="1" x14ac:dyDescent="0.2">
      <c r="A126" s="1058"/>
      <c r="B126" s="950"/>
      <c r="C126" s="923" t="s">
        <v>445</v>
      </c>
      <c r="D126" s="924"/>
      <c r="E126" s="924"/>
      <c r="F126" s="924"/>
      <c r="G126" s="924"/>
      <c r="H126" s="924"/>
      <c r="I126" s="924"/>
      <c r="J126" s="924"/>
      <c r="K126" s="924"/>
      <c r="L126" s="924"/>
      <c r="M126" s="924"/>
      <c r="N126" s="924"/>
      <c r="O126" s="924"/>
      <c r="P126" s="924"/>
      <c r="Q126" s="924"/>
      <c r="R126" s="924"/>
      <c r="S126" s="924"/>
      <c r="T126" s="924"/>
      <c r="U126" s="924"/>
      <c r="V126" s="924"/>
      <c r="W126" s="924"/>
      <c r="X126" s="924"/>
      <c r="Y126" s="924"/>
      <c r="Z126" s="925"/>
      <c r="AA126" s="959" t="s">
        <v>121</v>
      </c>
      <c r="AB126" s="960"/>
      <c r="AC126" s="960"/>
      <c r="AD126" s="960"/>
      <c r="AE126" s="961"/>
      <c r="AF126" s="962" t="s">
        <v>121</v>
      </c>
      <c r="AG126" s="960"/>
      <c r="AH126" s="960"/>
      <c r="AI126" s="960"/>
      <c r="AJ126" s="961"/>
      <c r="AK126" s="962" t="s">
        <v>121</v>
      </c>
      <c r="AL126" s="960"/>
      <c r="AM126" s="960"/>
      <c r="AN126" s="960"/>
      <c r="AO126" s="961"/>
      <c r="AP126" s="963" t="s">
        <v>121</v>
      </c>
      <c r="AQ126" s="964"/>
      <c r="AR126" s="964"/>
      <c r="AS126" s="964"/>
      <c r="AT126" s="965"/>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4"/>
      <c r="CL126" s="1011"/>
      <c r="CM126" s="1011"/>
      <c r="CN126" s="1011"/>
      <c r="CO126" s="1012"/>
      <c r="CP126" s="923" t="s">
        <v>457</v>
      </c>
      <c r="CQ126" s="924"/>
      <c r="CR126" s="924"/>
      <c r="CS126" s="924"/>
      <c r="CT126" s="924"/>
      <c r="CU126" s="924"/>
      <c r="CV126" s="924"/>
      <c r="CW126" s="924"/>
      <c r="CX126" s="924"/>
      <c r="CY126" s="924"/>
      <c r="CZ126" s="924"/>
      <c r="DA126" s="924"/>
      <c r="DB126" s="924"/>
      <c r="DC126" s="924"/>
      <c r="DD126" s="924"/>
      <c r="DE126" s="924"/>
      <c r="DF126" s="925"/>
      <c r="DG126" s="926" t="s">
        <v>121</v>
      </c>
      <c r="DH126" s="927"/>
      <c r="DI126" s="927"/>
      <c r="DJ126" s="927"/>
      <c r="DK126" s="927"/>
      <c r="DL126" s="927" t="s">
        <v>121</v>
      </c>
      <c r="DM126" s="927"/>
      <c r="DN126" s="927"/>
      <c r="DO126" s="927"/>
      <c r="DP126" s="927"/>
      <c r="DQ126" s="927" t="s">
        <v>121</v>
      </c>
      <c r="DR126" s="927"/>
      <c r="DS126" s="927"/>
      <c r="DT126" s="927"/>
      <c r="DU126" s="927"/>
      <c r="DV126" s="928" t="s">
        <v>121</v>
      </c>
      <c r="DW126" s="928"/>
      <c r="DX126" s="928"/>
      <c r="DY126" s="928"/>
      <c r="DZ126" s="929"/>
    </row>
    <row r="127" spans="1:130" s="230" customFormat="1" ht="26.25" customHeight="1" x14ac:dyDescent="0.15">
      <c r="A127" s="1059"/>
      <c r="B127" s="952"/>
      <c r="C127" s="974" t="s">
        <v>458</v>
      </c>
      <c r="D127" s="966"/>
      <c r="E127" s="966"/>
      <c r="F127" s="966"/>
      <c r="G127" s="966"/>
      <c r="H127" s="966"/>
      <c r="I127" s="966"/>
      <c r="J127" s="966"/>
      <c r="K127" s="966"/>
      <c r="L127" s="966"/>
      <c r="M127" s="966"/>
      <c r="N127" s="966"/>
      <c r="O127" s="966"/>
      <c r="P127" s="966"/>
      <c r="Q127" s="966"/>
      <c r="R127" s="966"/>
      <c r="S127" s="966"/>
      <c r="T127" s="966"/>
      <c r="U127" s="966"/>
      <c r="V127" s="966"/>
      <c r="W127" s="966"/>
      <c r="X127" s="966"/>
      <c r="Y127" s="966"/>
      <c r="Z127" s="967"/>
      <c r="AA127" s="959">
        <v>564</v>
      </c>
      <c r="AB127" s="960"/>
      <c r="AC127" s="960"/>
      <c r="AD127" s="960"/>
      <c r="AE127" s="961"/>
      <c r="AF127" s="962">
        <v>564</v>
      </c>
      <c r="AG127" s="960"/>
      <c r="AH127" s="960"/>
      <c r="AI127" s="960"/>
      <c r="AJ127" s="961"/>
      <c r="AK127" s="962">
        <v>564</v>
      </c>
      <c r="AL127" s="960"/>
      <c r="AM127" s="960"/>
      <c r="AN127" s="960"/>
      <c r="AO127" s="961"/>
      <c r="AP127" s="963">
        <v>0</v>
      </c>
      <c r="AQ127" s="964"/>
      <c r="AR127" s="964"/>
      <c r="AS127" s="964"/>
      <c r="AT127" s="965"/>
      <c r="AU127" s="232"/>
      <c r="AV127" s="232"/>
      <c r="AW127" s="232"/>
      <c r="AX127" s="1032" t="s">
        <v>459</v>
      </c>
      <c r="AY127" s="1033"/>
      <c r="AZ127" s="1033"/>
      <c r="BA127" s="1033"/>
      <c r="BB127" s="1033"/>
      <c r="BC127" s="1033"/>
      <c r="BD127" s="1033"/>
      <c r="BE127" s="1034"/>
      <c r="BF127" s="1035" t="s">
        <v>460</v>
      </c>
      <c r="BG127" s="1033"/>
      <c r="BH127" s="1033"/>
      <c r="BI127" s="1033"/>
      <c r="BJ127" s="1033"/>
      <c r="BK127" s="1033"/>
      <c r="BL127" s="1034"/>
      <c r="BM127" s="1035" t="s">
        <v>461</v>
      </c>
      <c r="BN127" s="1033"/>
      <c r="BO127" s="1033"/>
      <c r="BP127" s="1033"/>
      <c r="BQ127" s="1033"/>
      <c r="BR127" s="1033"/>
      <c r="BS127" s="1034"/>
      <c r="BT127" s="1035" t="s">
        <v>462</v>
      </c>
      <c r="BU127" s="1033"/>
      <c r="BV127" s="1033"/>
      <c r="BW127" s="1033"/>
      <c r="BX127" s="1033"/>
      <c r="BY127" s="1033"/>
      <c r="BZ127" s="1056"/>
      <c r="CA127" s="232"/>
      <c r="CB127" s="232"/>
      <c r="CC127" s="232"/>
      <c r="CD127" s="255"/>
      <c r="CE127" s="255"/>
      <c r="CF127" s="255"/>
      <c r="CG127" s="232"/>
      <c r="CH127" s="232"/>
      <c r="CI127" s="232"/>
      <c r="CJ127" s="254"/>
      <c r="CK127" s="1024"/>
      <c r="CL127" s="1011"/>
      <c r="CM127" s="1011"/>
      <c r="CN127" s="1011"/>
      <c r="CO127" s="1012"/>
      <c r="CP127" s="923" t="s">
        <v>463</v>
      </c>
      <c r="CQ127" s="924"/>
      <c r="CR127" s="924"/>
      <c r="CS127" s="924"/>
      <c r="CT127" s="924"/>
      <c r="CU127" s="924"/>
      <c r="CV127" s="924"/>
      <c r="CW127" s="924"/>
      <c r="CX127" s="924"/>
      <c r="CY127" s="924"/>
      <c r="CZ127" s="924"/>
      <c r="DA127" s="924"/>
      <c r="DB127" s="924"/>
      <c r="DC127" s="924"/>
      <c r="DD127" s="924"/>
      <c r="DE127" s="924"/>
      <c r="DF127" s="925"/>
      <c r="DG127" s="926" t="s">
        <v>121</v>
      </c>
      <c r="DH127" s="927"/>
      <c r="DI127" s="927"/>
      <c r="DJ127" s="927"/>
      <c r="DK127" s="927"/>
      <c r="DL127" s="927" t="s">
        <v>121</v>
      </c>
      <c r="DM127" s="927"/>
      <c r="DN127" s="927"/>
      <c r="DO127" s="927"/>
      <c r="DP127" s="927"/>
      <c r="DQ127" s="927" t="s">
        <v>121</v>
      </c>
      <c r="DR127" s="927"/>
      <c r="DS127" s="927"/>
      <c r="DT127" s="927"/>
      <c r="DU127" s="927"/>
      <c r="DV127" s="928" t="s">
        <v>121</v>
      </c>
      <c r="DW127" s="928"/>
      <c r="DX127" s="928"/>
      <c r="DY127" s="928"/>
      <c r="DZ127" s="929"/>
    </row>
    <row r="128" spans="1:130" s="230" customFormat="1" ht="26.25" customHeight="1" thickBot="1" x14ac:dyDescent="0.2">
      <c r="A128" s="1042" t="s">
        <v>464</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465</v>
      </c>
      <c r="X128" s="1044"/>
      <c r="Y128" s="1044"/>
      <c r="Z128" s="1045"/>
      <c r="AA128" s="1046">
        <v>340031</v>
      </c>
      <c r="AB128" s="1047"/>
      <c r="AC128" s="1047"/>
      <c r="AD128" s="1047"/>
      <c r="AE128" s="1048"/>
      <c r="AF128" s="1049">
        <v>344504</v>
      </c>
      <c r="AG128" s="1047"/>
      <c r="AH128" s="1047"/>
      <c r="AI128" s="1047"/>
      <c r="AJ128" s="1048"/>
      <c r="AK128" s="1049">
        <v>339583</v>
      </c>
      <c r="AL128" s="1047"/>
      <c r="AM128" s="1047"/>
      <c r="AN128" s="1047"/>
      <c r="AO128" s="1048"/>
      <c r="AP128" s="1050"/>
      <c r="AQ128" s="1051"/>
      <c r="AR128" s="1051"/>
      <c r="AS128" s="1051"/>
      <c r="AT128" s="1052"/>
      <c r="AU128" s="232"/>
      <c r="AV128" s="232"/>
      <c r="AW128" s="232"/>
      <c r="AX128" s="897" t="s">
        <v>466</v>
      </c>
      <c r="AY128" s="898"/>
      <c r="AZ128" s="898"/>
      <c r="BA128" s="898"/>
      <c r="BB128" s="898"/>
      <c r="BC128" s="898"/>
      <c r="BD128" s="898"/>
      <c r="BE128" s="899"/>
      <c r="BF128" s="1053" t="s">
        <v>121</v>
      </c>
      <c r="BG128" s="1054"/>
      <c r="BH128" s="1054"/>
      <c r="BI128" s="1054"/>
      <c r="BJ128" s="1054"/>
      <c r="BK128" s="1054"/>
      <c r="BL128" s="1055"/>
      <c r="BM128" s="1053">
        <v>12.86</v>
      </c>
      <c r="BN128" s="1054"/>
      <c r="BO128" s="1054"/>
      <c r="BP128" s="1054"/>
      <c r="BQ128" s="1054"/>
      <c r="BR128" s="1054"/>
      <c r="BS128" s="1055"/>
      <c r="BT128" s="1053">
        <v>20</v>
      </c>
      <c r="BU128" s="1054"/>
      <c r="BV128" s="1054"/>
      <c r="BW128" s="1054"/>
      <c r="BX128" s="1054"/>
      <c r="BY128" s="1054"/>
      <c r="BZ128" s="1077"/>
      <c r="CA128" s="255"/>
      <c r="CB128" s="255"/>
      <c r="CC128" s="255"/>
      <c r="CD128" s="255"/>
      <c r="CE128" s="255"/>
      <c r="CF128" s="255"/>
      <c r="CG128" s="232"/>
      <c r="CH128" s="232"/>
      <c r="CI128" s="232"/>
      <c r="CJ128" s="254"/>
      <c r="CK128" s="1025"/>
      <c r="CL128" s="1026"/>
      <c r="CM128" s="1026"/>
      <c r="CN128" s="1026"/>
      <c r="CO128" s="1027"/>
      <c r="CP128" s="1036" t="s">
        <v>467</v>
      </c>
      <c r="CQ128" s="726"/>
      <c r="CR128" s="726"/>
      <c r="CS128" s="726"/>
      <c r="CT128" s="726"/>
      <c r="CU128" s="726"/>
      <c r="CV128" s="726"/>
      <c r="CW128" s="726"/>
      <c r="CX128" s="726"/>
      <c r="CY128" s="726"/>
      <c r="CZ128" s="726"/>
      <c r="DA128" s="726"/>
      <c r="DB128" s="726"/>
      <c r="DC128" s="726"/>
      <c r="DD128" s="726"/>
      <c r="DE128" s="726"/>
      <c r="DF128" s="1037"/>
      <c r="DG128" s="1038" t="s">
        <v>121</v>
      </c>
      <c r="DH128" s="1039"/>
      <c r="DI128" s="1039"/>
      <c r="DJ128" s="1039"/>
      <c r="DK128" s="1039"/>
      <c r="DL128" s="1039" t="s">
        <v>121</v>
      </c>
      <c r="DM128" s="1039"/>
      <c r="DN128" s="1039"/>
      <c r="DO128" s="1039"/>
      <c r="DP128" s="1039"/>
      <c r="DQ128" s="1039" t="s">
        <v>121</v>
      </c>
      <c r="DR128" s="1039"/>
      <c r="DS128" s="1039"/>
      <c r="DT128" s="1039"/>
      <c r="DU128" s="1039"/>
      <c r="DV128" s="1040" t="s">
        <v>121</v>
      </c>
      <c r="DW128" s="1040"/>
      <c r="DX128" s="1040"/>
      <c r="DY128" s="1040"/>
      <c r="DZ128" s="1041"/>
    </row>
    <row r="129" spans="1:131" s="230" customFormat="1" ht="26.25" customHeight="1" x14ac:dyDescent="0.15">
      <c r="A129" s="935" t="s">
        <v>102</v>
      </c>
      <c r="B129" s="936"/>
      <c r="C129" s="936"/>
      <c r="D129" s="936"/>
      <c r="E129" s="936"/>
      <c r="F129" s="936"/>
      <c r="G129" s="936"/>
      <c r="H129" s="936"/>
      <c r="I129" s="936"/>
      <c r="J129" s="936"/>
      <c r="K129" s="936"/>
      <c r="L129" s="936"/>
      <c r="M129" s="936"/>
      <c r="N129" s="936"/>
      <c r="O129" s="936"/>
      <c r="P129" s="936"/>
      <c r="Q129" s="936"/>
      <c r="R129" s="936"/>
      <c r="S129" s="936"/>
      <c r="T129" s="936"/>
      <c r="U129" s="936"/>
      <c r="V129" s="936"/>
      <c r="W129" s="1071" t="s">
        <v>468</v>
      </c>
      <c r="X129" s="1072"/>
      <c r="Y129" s="1072"/>
      <c r="Z129" s="1073"/>
      <c r="AA129" s="959">
        <v>13875216</v>
      </c>
      <c r="AB129" s="960"/>
      <c r="AC129" s="960"/>
      <c r="AD129" s="960"/>
      <c r="AE129" s="961"/>
      <c r="AF129" s="962">
        <v>13560395</v>
      </c>
      <c r="AG129" s="960"/>
      <c r="AH129" s="960"/>
      <c r="AI129" s="960"/>
      <c r="AJ129" s="961"/>
      <c r="AK129" s="962">
        <v>13991631</v>
      </c>
      <c r="AL129" s="960"/>
      <c r="AM129" s="960"/>
      <c r="AN129" s="960"/>
      <c r="AO129" s="961"/>
      <c r="AP129" s="1074"/>
      <c r="AQ129" s="1075"/>
      <c r="AR129" s="1075"/>
      <c r="AS129" s="1075"/>
      <c r="AT129" s="1076"/>
      <c r="AU129" s="233"/>
      <c r="AV129" s="233"/>
      <c r="AW129" s="233"/>
      <c r="AX129" s="1066" t="s">
        <v>469</v>
      </c>
      <c r="AY129" s="924"/>
      <c r="AZ129" s="924"/>
      <c r="BA129" s="924"/>
      <c r="BB129" s="924"/>
      <c r="BC129" s="924"/>
      <c r="BD129" s="924"/>
      <c r="BE129" s="925"/>
      <c r="BF129" s="1067" t="s">
        <v>121</v>
      </c>
      <c r="BG129" s="1068"/>
      <c r="BH129" s="1068"/>
      <c r="BI129" s="1068"/>
      <c r="BJ129" s="1068"/>
      <c r="BK129" s="1068"/>
      <c r="BL129" s="1069"/>
      <c r="BM129" s="1067">
        <v>17.86</v>
      </c>
      <c r="BN129" s="1068"/>
      <c r="BO129" s="1068"/>
      <c r="BP129" s="1068"/>
      <c r="BQ129" s="1068"/>
      <c r="BR129" s="1068"/>
      <c r="BS129" s="1069"/>
      <c r="BT129" s="1067">
        <v>30</v>
      </c>
      <c r="BU129" s="1068"/>
      <c r="BV129" s="1068"/>
      <c r="BW129" s="1068"/>
      <c r="BX129" s="1068"/>
      <c r="BY129" s="1068"/>
      <c r="BZ129" s="1070"/>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5" t="s">
        <v>470</v>
      </c>
      <c r="B130" s="936"/>
      <c r="C130" s="936"/>
      <c r="D130" s="936"/>
      <c r="E130" s="936"/>
      <c r="F130" s="936"/>
      <c r="G130" s="936"/>
      <c r="H130" s="936"/>
      <c r="I130" s="936"/>
      <c r="J130" s="936"/>
      <c r="K130" s="936"/>
      <c r="L130" s="936"/>
      <c r="M130" s="936"/>
      <c r="N130" s="936"/>
      <c r="O130" s="936"/>
      <c r="P130" s="936"/>
      <c r="Q130" s="936"/>
      <c r="R130" s="936"/>
      <c r="S130" s="936"/>
      <c r="T130" s="936"/>
      <c r="U130" s="936"/>
      <c r="V130" s="936"/>
      <c r="W130" s="1071" t="s">
        <v>471</v>
      </c>
      <c r="X130" s="1072"/>
      <c r="Y130" s="1072"/>
      <c r="Z130" s="1073"/>
      <c r="AA130" s="959">
        <v>1565839</v>
      </c>
      <c r="AB130" s="960"/>
      <c r="AC130" s="960"/>
      <c r="AD130" s="960"/>
      <c r="AE130" s="961"/>
      <c r="AF130" s="962">
        <v>1516168</v>
      </c>
      <c r="AG130" s="960"/>
      <c r="AH130" s="960"/>
      <c r="AI130" s="960"/>
      <c r="AJ130" s="961"/>
      <c r="AK130" s="962">
        <v>1472654</v>
      </c>
      <c r="AL130" s="960"/>
      <c r="AM130" s="960"/>
      <c r="AN130" s="960"/>
      <c r="AO130" s="961"/>
      <c r="AP130" s="1074"/>
      <c r="AQ130" s="1075"/>
      <c r="AR130" s="1075"/>
      <c r="AS130" s="1075"/>
      <c r="AT130" s="1076"/>
      <c r="AU130" s="233"/>
      <c r="AV130" s="233"/>
      <c r="AW130" s="233"/>
      <c r="AX130" s="1066" t="s">
        <v>472</v>
      </c>
      <c r="AY130" s="924"/>
      <c r="AZ130" s="924"/>
      <c r="BA130" s="924"/>
      <c r="BB130" s="924"/>
      <c r="BC130" s="924"/>
      <c r="BD130" s="924"/>
      <c r="BE130" s="925"/>
      <c r="BF130" s="1102">
        <v>6.8</v>
      </c>
      <c r="BG130" s="1103"/>
      <c r="BH130" s="1103"/>
      <c r="BI130" s="1103"/>
      <c r="BJ130" s="1103"/>
      <c r="BK130" s="1103"/>
      <c r="BL130" s="1104"/>
      <c r="BM130" s="1102">
        <v>25</v>
      </c>
      <c r="BN130" s="1103"/>
      <c r="BO130" s="1103"/>
      <c r="BP130" s="1103"/>
      <c r="BQ130" s="1103"/>
      <c r="BR130" s="1103"/>
      <c r="BS130" s="1104"/>
      <c r="BT130" s="1102">
        <v>35</v>
      </c>
      <c r="BU130" s="1103"/>
      <c r="BV130" s="1103"/>
      <c r="BW130" s="1103"/>
      <c r="BX130" s="1103"/>
      <c r="BY130" s="1103"/>
      <c r="BZ130" s="1105"/>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6"/>
      <c r="B131" s="1107"/>
      <c r="C131" s="1107"/>
      <c r="D131" s="1107"/>
      <c r="E131" s="1107"/>
      <c r="F131" s="1107"/>
      <c r="G131" s="1107"/>
      <c r="H131" s="1107"/>
      <c r="I131" s="1107"/>
      <c r="J131" s="1107"/>
      <c r="K131" s="1107"/>
      <c r="L131" s="1107"/>
      <c r="M131" s="1107"/>
      <c r="N131" s="1107"/>
      <c r="O131" s="1107"/>
      <c r="P131" s="1107"/>
      <c r="Q131" s="1107"/>
      <c r="R131" s="1107"/>
      <c r="S131" s="1107"/>
      <c r="T131" s="1107"/>
      <c r="U131" s="1107"/>
      <c r="V131" s="1107"/>
      <c r="W131" s="1108" t="s">
        <v>473</v>
      </c>
      <c r="X131" s="1109"/>
      <c r="Y131" s="1109"/>
      <c r="Z131" s="1110"/>
      <c r="AA131" s="1005">
        <v>12309377</v>
      </c>
      <c r="AB131" s="987"/>
      <c r="AC131" s="987"/>
      <c r="AD131" s="987"/>
      <c r="AE131" s="988"/>
      <c r="AF131" s="986">
        <v>12044227</v>
      </c>
      <c r="AG131" s="987"/>
      <c r="AH131" s="987"/>
      <c r="AI131" s="987"/>
      <c r="AJ131" s="988"/>
      <c r="AK131" s="986">
        <v>12518977</v>
      </c>
      <c r="AL131" s="987"/>
      <c r="AM131" s="987"/>
      <c r="AN131" s="987"/>
      <c r="AO131" s="988"/>
      <c r="AP131" s="1111"/>
      <c r="AQ131" s="1112"/>
      <c r="AR131" s="1112"/>
      <c r="AS131" s="1112"/>
      <c r="AT131" s="1113"/>
      <c r="AU131" s="233"/>
      <c r="AV131" s="233"/>
      <c r="AW131" s="233"/>
      <c r="AX131" s="1084" t="s">
        <v>474</v>
      </c>
      <c r="AY131" s="726"/>
      <c r="AZ131" s="726"/>
      <c r="BA131" s="726"/>
      <c r="BB131" s="726"/>
      <c r="BC131" s="726"/>
      <c r="BD131" s="726"/>
      <c r="BE131" s="1037"/>
      <c r="BF131" s="1085">
        <v>35.200000000000003</v>
      </c>
      <c r="BG131" s="1086"/>
      <c r="BH131" s="1086"/>
      <c r="BI131" s="1086"/>
      <c r="BJ131" s="1086"/>
      <c r="BK131" s="1086"/>
      <c r="BL131" s="1087"/>
      <c r="BM131" s="1085">
        <v>350</v>
      </c>
      <c r="BN131" s="1086"/>
      <c r="BO131" s="1086"/>
      <c r="BP131" s="1086"/>
      <c r="BQ131" s="1086"/>
      <c r="BR131" s="1086"/>
      <c r="BS131" s="1087"/>
      <c r="BT131" s="1088"/>
      <c r="BU131" s="1089"/>
      <c r="BV131" s="1089"/>
      <c r="BW131" s="1089"/>
      <c r="BX131" s="1089"/>
      <c r="BY131" s="1089"/>
      <c r="BZ131" s="1090"/>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1" t="s">
        <v>475</v>
      </c>
      <c r="B132" s="1092"/>
      <c r="C132" s="1092"/>
      <c r="D132" s="1092"/>
      <c r="E132" s="1092"/>
      <c r="F132" s="1092"/>
      <c r="G132" s="1092"/>
      <c r="H132" s="1092"/>
      <c r="I132" s="1092"/>
      <c r="J132" s="1092"/>
      <c r="K132" s="1092"/>
      <c r="L132" s="1092"/>
      <c r="M132" s="1092"/>
      <c r="N132" s="1092"/>
      <c r="O132" s="1092"/>
      <c r="P132" s="1092"/>
      <c r="Q132" s="1092"/>
      <c r="R132" s="1092"/>
      <c r="S132" s="1092"/>
      <c r="T132" s="1092"/>
      <c r="U132" s="1092"/>
      <c r="V132" s="1095" t="s">
        <v>476</v>
      </c>
      <c r="W132" s="1095"/>
      <c r="X132" s="1095"/>
      <c r="Y132" s="1095"/>
      <c r="Z132" s="1096"/>
      <c r="AA132" s="1097">
        <v>6.3293455060000001</v>
      </c>
      <c r="AB132" s="1098"/>
      <c r="AC132" s="1098"/>
      <c r="AD132" s="1098"/>
      <c r="AE132" s="1099"/>
      <c r="AF132" s="1100">
        <v>6.9661672770000003</v>
      </c>
      <c r="AG132" s="1098"/>
      <c r="AH132" s="1098"/>
      <c r="AI132" s="1098"/>
      <c r="AJ132" s="1099"/>
      <c r="AK132" s="1100">
        <v>7.2842773019999996</v>
      </c>
      <c r="AL132" s="1098"/>
      <c r="AM132" s="1098"/>
      <c r="AN132" s="1098"/>
      <c r="AO132" s="1099"/>
      <c r="AP132" s="1002"/>
      <c r="AQ132" s="1003"/>
      <c r="AR132" s="1003"/>
      <c r="AS132" s="1003"/>
      <c r="AT132" s="1101"/>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3"/>
      <c r="B133" s="1094"/>
      <c r="C133" s="1094"/>
      <c r="D133" s="1094"/>
      <c r="E133" s="1094"/>
      <c r="F133" s="1094"/>
      <c r="G133" s="1094"/>
      <c r="H133" s="1094"/>
      <c r="I133" s="1094"/>
      <c r="J133" s="1094"/>
      <c r="K133" s="1094"/>
      <c r="L133" s="1094"/>
      <c r="M133" s="1094"/>
      <c r="N133" s="1094"/>
      <c r="O133" s="1094"/>
      <c r="P133" s="1094"/>
      <c r="Q133" s="1094"/>
      <c r="R133" s="1094"/>
      <c r="S133" s="1094"/>
      <c r="T133" s="1094"/>
      <c r="U133" s="1094"/>
      <c r="V133" s="1078" t="s">
        <v>477</v>
      </c>
      <c r="W133" s="1078"/>
      <c r="X133" s="1078"/>
      <c r="Y133" s="1078"/>
      <c r="Z133" s="1079"/>
      <c r="AA133" s="1080">
        <v>5.8</v>
      </c>
      <c r="AB133" s="1081"/>
      <c r="AC133" s="1081"/>
      <c r="AD133" s="1081"/>
      <c r="AE133" s="1082"/>
      <c r="AF133" s="1080">
        <v>6.4</v>
      </c>
      <c r="AG133" s="1081"/>
      <c r="AH133" s="1081"/>
      <c r="AI133" s="1081"/>
      <c r="AJ133" s="1082"/>
      <c r="AK133" s="1080">
        <v>6.8</v>
      </c>
      <c r="AL133" s="1081"/>
      <c r="AM133" s="1081"/>
      <c r="AN133" s="1081"/>
      <c r="AO133" s="1082"/>
      <c r="AP133" s="1029"/>
      <c r="AQ133" s="1030"/>
      <c r="AR133" s="1030"/>
      <c r="AS133" s="1030"/>
      <c r="AT133" s="1083"/>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SqcsT0gRhc4dt/GGPBADAH+JMdARor2GFHh42dMgOo4bypKKCkU8hwP16aDcDs0IjfBxYzdeKI2+sGkoGhrqzA==" saltValue="RrEdnmkiiaMPOJNtsK29h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OZ6Xvu3ZoAgXw06hFIxqpvRUIuxwrxQ3atLFVN/cOuqMiPEzUk8G4XmxC5JLngz2XXGlwnLf1lqQnzZ4DI0u3g==" saltValue="Ma7J3OlFPxDp8O/QdUAF1g=="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nP0V0KxJoqE4f+snUB8yFA7VRxhFB+hyOdKPihIx8Gq1qA6eYshlpdlszOFnCLzP8s3wLXmonpfOOknJyWoQ==" saltValue="QXTkd36SbBnP0tn3ak0qbg=="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5" t="s">
        <v>481</v>
      </c>
      <c r="AP7" s="272"/>
      <c r="AQ7" s="273" t="s">
        <v>482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6"/>
      <c r="AP8" s="278" t="s">
        <v>483</v>
      </c>
      <c r="AQ8" s="279" t="s">
        <v>484</v>
      </c>
      <c r="AR8" s="280" t="s">
        <v>485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7" t="s">
        <v>486</v>
      </c>
      <c r="AL9" s="1118"/>
      <c r="AM9" s="1118"/>
      <c r="AN9" s="1119"/>
      <c r="AO9" s="281">
        <v>3320961</v>
      </c>
      <c r="AP9" s="281">
        <v>60202</v>
      </c>
      <c r="AQ9" s="282">
        <v>66486</v>
      </c>
      <c r="AR9" s="283">
        <v>-9.5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7" t="s">
        <v>487</v>
      </c>
      <c r="AL10" s="1118"/>
      <c r="AM10" s="1118"/>
      <c r="AN10" s="1119"/>
      <c r="AO10" s="284">
        <v>5340</v>
      </c>
      <c r="AP10" s="284">
        <v>97</v>
      </c>
      <c r="AQ10" s="285">
        <v>6147</v>
      </c>
      <c r="AR10" s="286">
        <v>-98.4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7" t="s">
        <v>488</v>
      </c>
      <c r="AL11" s="1118"/>
      <c r="AM11" s="1118"/>
      <c r="AN11" s="1119"/>
      <c r="AO11" s="284">
        <v>83282</v>
      </c>
      <c r="AP11" s="284">
        <v>1510</v>
      </c>
      <c r="AQ11" s="285">
        <v>1219</v>
      </c>
      <c r="AR11" s="286">
        <v>23.9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7" t="s">
        <v>489</v>
      </c>
      <c r="AL12" s="1118"/>
      <c r="AM12" s="1118"/>
      <c r="AN12" s="1119"/>
      <c r="AO12" s="284" t="s">
        <v>490</v>
      </c>
      <c r="AP12" s="284" t="s">
        <v>490</v>
      </c>
      <c r="AQ12" s="285">
        <v>9</v>
      </c>
      <c r="AR12" s="286" t="s">
        <v>490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7" t="s">
        <v>491</v>
      </c>
      <c r="AL13" s="1118"/>
      <c r="AM13" s="1118"/>
      <c r="AN13" s="1119"/>
      <c r="AO13" s="284">
        <v>208552</v>
      </c>
      <c r="AP13" s="284">
        <v>3781</v>
      </c>
      <c r="AQ13" s="285">
        <v>2955</v>
      </c>
      <c r="AR13" s="286">
        <v>28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7" t="s">
        <v>492</v>
      </c>
      <c r="AL14" s="1118"/>
      <c r="AM14" s="1118"/>
      <c r="AN14" s="1119"/>
      <c r="AO14" s="284">
        <v>69330</v>
      </c>
      <c r="AP14" s="284">
        <v>1257</v>
      </c>
      <c r="AQ14" s="285">
        <v>1434</v>
      </c>
      <c r="AR14" s="286">
        <v>-12.3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0" t="s">
        <v>493</v>
      </c>
      <c r="AL15" s="1121"/>
      <c r="AM15" s="1121"/>
      <c r="AN15" s="1122"/>
      <c r="AO15" s="284">
        <v>-72668</v>
      </c>
      <c r="AP15" s="284">
        <v>-1317</v>
      </c>
      <c r="AQ15" s="285">
        <v>-3102</v>
      </c>
      <c r="AR15" s="286">
        <v>-57.5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0" t="s">
        <v>177</v>
      </c>
      <c r="AL16" s="1121"/>
      <c r="AM16" s="1121"/>
      <c r="AN16" s="1122"/>
      <c r="AO16" s="284">
        <v>3614797</v>
      </c>
      <c r="AP16" s="284">
        <v>65528</v>
      </c>
      <c r="AQ16" s="285">
        <v>75147</v>
      </c>
      <c r="AR16" s="286">
        <v>-12.8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3" t="s">
        <v>498</v>
      </c>
      <c r="AL21" s="1124"/>
      <c r="AM21" s="1124"/>
      <c r="AN21" s="1125"/>
      <c r="AO21" s="297">
        <v>6.8</v>
      </c>
      <c r="AP21" s="298">
        <v>6.62</v>
      </c>
      <c r="AQ21" s="299">
        <v>0.18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3" t="s">
        <v>499</v>
      </c>
      <c r="AL22" s="1124"/>
      <c r="AM22" s="1124"/>
      <c r="AN22" s="1125"/>
      <c r="AO22" s="302">
        <v>99.2</v>
      </c>
      <c r="AP22" s="303">
        <v>98.3</v>
      </c>
      <c r="AQ22" s="304">
        <v>0.9</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4" t="s">
        <v>500</v>
      </c>
      <c r="B26" s="1114"/>
      <c r="C26" s="1114"/>
      <c r="D26" s="1114"/>
      <c r="E26" s="1114"/>
      <c r="F26" s="1114"/>
      <c r="G26" s="1114"/>
      <c r="H26" s="1114"/>
      <c r="I26" s="1114"/>
      <c r="J26" s="1114"/>
      <c r="K26" s="1114"/>
      <c r="L26" s="1114"/>
      <c r="M26" s="1114"/>
      <c r="N26" s="1114"/>
      <c r="O26" s="1114"/>
      <c r="P26" s="1114"/>
      <c r="Q26" s="1114"/>
      <c r="R26" s="1114"/>
      <c r="S26" s="1114"/>
      <c r="T26" s="1114"/>
      <c r="U26" s="1114"/>
      <c r="V26" s="1114"/>
      <c r="W26" s="1114"/>
      <c r="X26" s="1114"/>
      <c r="Y26" s="1114"/>
      <c r="Z26" s="1114"/>
      <c r="AA26" s="1114"/>
      <c r="AB26" s="1114"/>
      <c r="AC26" s="1114"/>
      <c r="AD26" s="1114"/>
      <c r="AE26" s="1114"/>
      <c r="AF26" s="1114"/>
      <c r="AG26" s="1114"/>
      <c r="AH26" s="1114"/>
      <c r="AI26" s="1114"/>
      <c r="AJ26" s="1114"/>
      <c r="AK26" s="1114"/>
      <c r="AL26" s="1114"/>
      <c r="AM26" s="1114"/>
      <c r="AN26" s="1114"/>
      <c r="AO26" s="1114"/>
      <c r="AP26" s="1114"/>
      <c r="AQ26" s="1114"/>
      <c r="AR26" s="1114"/>
      <c r="AS26" s="1114"/>
      <c r="AT26" s="267"/>
    </row>
    <row r="27" spans="1:46" x14ac:dyDescent="0.15">
      <c r="A27" s="309"/>
      <c r="AO27" s="262"/>
      <c r="AP27" s="262"/>
      <c r="AQ27" s="262"/>
      <c r="AR27" s="262"/>
      <c r="AS27" s="262"/>
      <c r="AT27" s="262"/>
    </row>
    <row r="28" spans="1:46" ht="17.25" x14ac:dyDescent="0.15">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5" t="s">
        <v>481</v>
      </c>
      <c r="AP30" s="272"/>
      <c r="AQ30" s="273" t="s">
        <v>482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6"/>
      <c r="AP31" s="278" t="s">
        <v>483</v>
      </c>
      <c r="AQ31" s="279" t="s">
        <v>484</v>
      </c>
      <c r="AR31" s="280" t="s">
        <v>485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1" t="s">
        <v>503</v>
      </c>
      <c r="AL32" s="1132"/>
      <c r="AM32" s="1132"/>
      <c r="AN32" s="1133"/>
      <c r="AO32" s="312">
        <v>2087558</v>
      </c>
      <c r="AP32" s="312">
        <v>37843</v>
      </c>
      <c r="AQ32" s="313">
        <v>34847</v>
      </c>
      <c r="AR32" s="314">
        <v>8.6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1" t="s">
        <v>504</v>
      </c>
      <c r="AL33" s="1132"/>
      <c r="AM33" s="1132"/>
      <c r="AN33" s="1133"/>
      <c r="AO33" s="312" t="s">
        <v>490</v>
      </c>
      <c r="AP33" s="312" t="s">
        <v>490</v>
      </c>
      <c r="AQ33" s="313" t="s">
        <v>490</v>
      </c>
      <c r="AR33" s="314" t="s">
        <v>490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1" t="s">
        <v>505</v>
      </c>
      <c r="AL34" s="1132"/>
      <c r="AM34" s="1132"/>
      <c r="AN34" s="1133"/>
      <c r="AO34" s="312" t="s">
        <v>490</v>
      </c>
      <c r="AP34" s="312" t="s">
        <v>490</v>
      </c>
      <c r="AQ34" s="313">
        <v>5</v>
      </c>
      <c r="AR34" s="314" t="s">
        <v>490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1" t="s">
        <v>506</v>
      </c>
      <c r="AL35" s="1132"/>
      <c r="AM35" s="1132"/>
      <c r="AN35" s="1133"/>
      <c r="AO35" s="312">
        <v>636032</v>
      </c>
      <c r="AP35" s="312">
        <v>11530</v>
      </c>
      <c r="AQ35" s="313">
        <v>8260</v>
      </c>
      <c r="AR35" s="314">
        <v>39.6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1" t="s">
        <v>507</v>
      </c>
      <c r="AL36" s="1132"/>
      <c r="AM36" s="1132"/>
      <c r="AN36" s="1133"/>
      <c r="AO36" s="312" t="s">
        <v>490</v>
      </c>
      <c r="AP36" s="312" t="s">
        <v>490</v>
      </c>
      <c r="AQ36" s="313">
        <v>1689</v>
      </c>
      <c r="AR36" s="314" t="s">
        <v>490</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1" t="s">
        <v>508</v>
      </c>
      <c r="AL37" s="1132"/>
      <c r="AM37" s="1132"/>
      <c r="AN37" s="1133"/>
      <c r="AO37" s="312">
        <v>564</v>
      </c>
      <c r="AP37" s="312">
        <v>10</v>
      </c>
      <c r="AQ37" s="313">
        <v>748</v>
      </c>
      <c r="AR37" s="314">
        <v>-98.7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4" t="s">
        <v>509</v>
      </c>
      <c r="AL38" s="1135"/>
      <c r="AM38" s="1135"/>
      <c r="AN38" s="1136"/>
      <c r="AO38" s="315" t="s">
        <v>490</v>
      </c>
      <c r="AP38" s="315" t="s">
        <v>490</v>
      </c>
      <c r="AQ38" s="316">
        <v>1</v>
      </c>
      <c r="AR38" s="304" t="s">
        <v>490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4" t="s">
        <v>510</v>
      </c>
      <c r="AL39" s="1135"/>
      <c r="AM39" s="1135"/>
      <c r="AN39" s="1136"/>
      <c r="AO39" s="312">
        <v>-339583</v>
      </c>
      <c r="AP39" s="312">
        <v>-6156</v>
      </c>
      <c r="AQ39" s="313">
        <v>-5762</v>
      </c>
      <c r="AR39" s="314">
        <v>6.8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1" t="s">
        <v>511</v>
      </c>
      <c r="AL40" s="1132"/>
      <c r="AM40" s="1132"/>
      <c r="AN40" s="1133"/>
      <c r="AO40" s="312">
        <v>-1472654</v>
      </c>
      <c r="AP40" s="312">
        <v>-26696</v>
      </c>
      <c r="AQ40" s="313">
        <v>-27609</v>
      </c>
      <c r="AR40" s="314">
        <v>-3.3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7" t="s">
        <v>287</v>
      </c>
      <c r="AL41" s="1138"/>
      <c r="AM41" s="1138"/>
      <c r="AN41" s="1139"/>
      <c r="AO41" s="312">
        <v>911917</v>
      </c>
      <c r="AP41" s="312">
        <v>16531</v>
      </c>
      <c r="AQ41" s="313">
        <v>12179</v>
      </c>
      <c r="AR41" s="314">
        <v>35.700000000000003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6" t="s">
        <v>481</v>
      </c>
      <c r="AN49" s="1128" t="s">
        <v>514</v>
      </c>
      <c r="AO49" s="1129"/>
      <c r="AP49" s="1129"/>
      <c r="AQ49" s="1129"/>
      <c r="AR49" s="1130"/>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7"/>
      <c r="AN50" s="328" t="s">
        <v>515</v>
      </c>
      <c r="AO50" s="329" t="s">
        <v>516</v>
      </c>
      <c r="AP50" s="330" t="s">
        <v>517</v>
      </c>
      <c r="AQ50" s="331" t="s">
        <v>518</v>
      </c>
      <c r="AR50" s="332" t="s">
        <v>519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3692461</v>
      </c>
      <c r="AN51" s="334">
        <v>65194</v>
      </c>
      <c r="AO51" s="335">
        <v>84.1</v>
      </c>
      <c r="AP51" s="336">
        <v>62383</v>
      </c>
      <c r="AQ51" s="337">
        <v>14.1</v>
      </c>
      <c r="AR51" s="338">
        <v>70</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878142</v>
      </c>
      <c r="AN52" s="342">
        <v>15504</v>
      </c>
      <c r="AO52" s="343">
        <v>27.3</v>
      </c>
      <c r="AP52" s="344">
        <v>35325</v>
      </c>
      <c r="AQ52" s="345">
        <v>7.6</v>
      </c>
      <c r="AR52" s="346">
        <v>19.7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4639080</v>
      </c>
      <c r="AN53" s="334">
        <v>82487</v>
      </c>
      <c r="AO53" s="335">
        <v>26.5</v>
      </c>
      <c r="AP53" s="336">
        <v>63812</v>
      </c>
      <c r="AQ53" s="337">
        <v>2.2999999999999998</v>
      </c>
      <c r="AR53" s="338">
        <v>24.2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1312153</v>
      </c>
      <c r="AN54" s="342">
        <v>23331</v>
      </c>
      <c r="AO54" s="343">
        <v>50.5</v>
      </c>
      <c r="AP54" s="344">
        <v>33848</v>
      </c>
      <c r="AQ54" s="345">
        <v>-4.2</v>
      </c>
      <c r="AR54" s="346">
        <v>54.7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3891286</v>
      </c>
      <c r="AN55" s="334">
        <v>69561</v>
      </c>
      <c r="AO55" s="335">
        <v>-15.7</v>
      </c>
      <c r="AP55" s="336">
        <v>45945</v>
      </c>
      <c r="AQ55" s="337">
        <v>-28</v>
      </c>
      <c r="AR55" s="338">
        <v>12.3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1839430</v>
      </c>
      <c r="AN56" s="342">
        <v>32882</v>
      </c>
      <c r="AO56" s="343">
        <v>40.9</v>
      </c>
      <c r="AP56" s="344">
        <v>25180</v>
      </c>
      <c r="AQ56" s="345">
        <v>-25.6</v>
      </c>
      <c r="AR56" s="346">
        <v>66.5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2704076</v>
      </c>
      <c r="AN57" s="334">
        <v>48586</v>
      </c>
      <c r="AO57" s="335">
        <v>-30.2</v>
      </c>
      <c r="AP57" s="336">
        <v>44475</v>
      </c>
      <c r="AQ57" s="337">
        <v>-3.2</v>
      </c>
      <c r="AR57" s="338">
        <v>-27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1351055</v>
      </c>
      <c r="AN58" s="342">
        <v>24276</v>
      </c>
      <c r="AO58" s="343">
        <v>-26.2</v>
      </c>
      <c r="AP58" s="344">
        <v>24780</v>
      </c>
      <c r="AQ58" s="345">
        <v>-1.6</v>
      </c>
      <c r="AR58" s="346">
        <v>-24.6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2844079</v>
      </c>
      <c r="AN59" s="334">
        <v>51557</v>
      </c>
      <c r="AO59" s="335">
        <v>6.1</v>
      </c>
      <c r="AP59" s="336">
        <v>45982</v>
      </c>
      <c r="AQ59" s="337">
        <v>3.4</v>
      </c>
      <c r="AR59" s="338">
        <v>2.7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1263274</v>
      </c>
      <c r="AN60" s="342">
        <v>22900</v>
      </c>
      <c r="AO60" s="343">
        <v>-5.7</v>
      </c>
      <c r="AP60" s="344">
        <v>25583</v>
      </c>
      <c r="AQ60" s="345">
        <v>3.2</v>
      </c>
      <c r="AR60" s="346">
        <v>-8.9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3554196</v>
      </c>
      <c r="AN61" s="349">
        <v>63477</v>
      </c>
      <c r="AO61" s="350">
        <v>14.2</v>
      </c>
      <c r="AP61" s="351">
        <v>52519</v>
      </c>
      <c r="AQ61" s="352">
        <v>-2.2999999999999998</v>
      </c>
      <c r="AR61" s="338">
        <v>16.5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1328811</v>
      </c>
      <c r="AN62" s="342">
        <v>23779</v>
      </c>
      <c r="AO62" s="343">
        <v>17.399999999999999</v>
      </c>
      <c r="AP62" s="344">
        <v>28943</v>
      </c>
      <c r="AQ62" s="345">
        <v>-4.0999999999999996</v>
      </c>
      <c r="AR62" s="346">
        <v>21.5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MCizv7LHFW3BnX8p40E9b8pb+7G9Moe4x7qc/SPA8Y/se4RAxj1DSWbmzEAR+nRF6rWoFPgSx82UgaFsC7kWKA==" saltValue="LR9ohYF+vfNWcGOjrXNHb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478</v>
      </c>
    </row>
    <row r="120" spans="125:125" ht="13.5" hidden="1" customHeight="1" x14ac:dyDescent="0.15"/>
    <row r="121" spans="125:125" ht="13.5" hidden="1" customHeight="1" x14ac:dyDescent="0.15">
      <c r="DU121" s="259"/>
    </row>
  </sheetData>
  <sheetProtection algorithmName="SHA-512" hashValue="tiymeFRHYmKiXyUgskQcUZYxs9ItZmKMOqXz/xcw784a4ZCDRzAkfwCtdtK0fYze7PF7/rI1xsDFOufbjfdjqg==" saltValue="BaQX5q8jzMfK7o9TkNUfj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478</v>
      </c>
    </row>
  </sheetData>
  <sheetProtection algorithmName="SHA-512" hashValue="X9ENCFfrJnXQMEnsh3qXCiYHvm+XcqAJBfW4io9OIjfq4qWizKcWsgqMfTBQn21EK7NMvYiJeYtdrCZ8uhvljw==" saltValue="ffeCw++6y6zjCry7+gMUB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40" t="s">
        <v>3</v>
      </c>
      <c r="D47" s="1140"/>
      <c r="E47" s="1141"/>
      <c r="F47" s="11">
        <v>23.57</v>
      </c>
      <c r="G47" s="12">
        <v>22.68</v>
      </c>
      <c r="H47" s="12">
        <v>22.4</v>
      </c>
      <c r="I47" s="12">
        <v>34.369999999999997</v>
      </c>
      <c r="J47" s="13">
        <v>33.880000000000003</v>
      </c>
    </row>
    <row r="48" spans="2:10" ht="57.75" customHeight="1" x14ac:dyDescent="0.15">
      <c r="B48" s="14"/>
      <c r="C48" s="1142" t="s">
        <v>4</v>
      </c>
      <c r="D48" s="1142"/>
      <c r="E48" s="1143"/>
      <c r="F48" s="15">
        <v>0.86</v>
      </c>
      <c r="G48" s="16">
        <v>7.41</v>
      </c>
      <c r="H48" s="16">
        <v>14.43</v>
      </c>
      <c r="I48" s="16">
        <v>8.69</v>
      </c>
      <c r="J48" s="17">
        <v>6.82</v>
      </c>
    </row>
    <row r="49" spans="2:10" ht="57.75" customHeight="1" thickBot="1" x14ac:dyDescent="0.2">
      <c r="B49" s="18"/>
      <c r="C49" s="1144" t="s">
        <v>5</v>
      </c>
      <c r="D49" s="1144"/>
      <c r="E49" s="1145"/>
      <c r="F49" s="19">
        <v>0.77</v>
      </c>
      <c r="G49" s="20">
        <v>6.62</v>
      </c>
      <c r="H49" s="20">
        <v>7.2</v>
      </c>
      <c r="I49" s="20">
        <v>5.37</v>
      </c>
      <c r="J49" s="21" t="s">
        <v>533</v>
      </c>
    </row>
    <row r="50" spans="2:10" x14ac:dyDescent="0.15"/>
  </sheetData>
  <sheetProtection algorithmName="SHA-512" hashValue="7pNTXCEPbprgYovQTvG0D5BkAGfCg0fA71UxlN+SyxA47kAQOf8Fp6QKb2VB/bj86QGGVunYVY6KjlA4ihPIwg==" saltValue="XeA86ws38aw3bDyFg6gu/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52" t="s">
        <v>534</v>
      </c>
      <c r="D34" s="1152"/>
      <c r="E34" s="1153"/>
      <c r="F34" s="32">
        <v>14.8</v>
      </c>
      <c r="G34" s="33">
        <v>14.53</v>
      </c>
      <c r="H34" s="33">
        <v>13.83</v>
      </c>
      <c r="I34" s="33">
        <v>12.76</v>
      </c>
      <c r="J34" s="34">
        <v>10.71</v>
      </c>
      <c r="K34" s="22"/>
      <c r="L34" s="22"/>
      <c r="M34" s="22"/>
      <c r="N34" s="22"/>
      <c r="O34" s="22"/>
      <c r="P34" s="22"/>
    </row>
    <row r="35" spans="1:16" ht="39" customHeight="1" x14ac:dyDescent="0.15">
      <c r="A35" s="22"/>
      <c r="B35" s="35"/>
      <c r="C35" s="1146" t="s">
        <v>535</v>
      </c>
      <c r="D35" s="1147"/>
      <c r="E35" s="1148"/>
      <c r="F35" s="36">
        <v>0.82</v>
      </c>
      <c r="G35" s="37">
        <v>7.32</v>
      </c>
      <c r="H35" s="37">
        <v>14.39</v>
      </c>
      <c r="I35" s="37">
        <v>8.57</v>
      </c>
      <c r="J35" s="38">
        <v>6.72</v>
      </c>
      <c r="K35" s="22"/>
      <c r="L35" s="22"/>
      <c r="M35" s="22"/>
      <c r="N35" s="22"/>
      <c r="O35" s="22"/>
      <c r="P35" s="22"/>
    </row>
    <row r="36" spans="1:16" ht="39" customHeight="1" x14ac:dyDescent="0.15">
      <c r="A36" s="22"/>
      <c r="B36" s="35"/>
      <c r="C36" s="1146" t="s">
        <v>536</v>
      </c>
      <c r="D36" s="1147"/>
      <c r="E36" s="1148"/>
      <c r="F36" s="36">
        <v>0.8</v>
      </c>
      <c r="G36" s="37">
        <v>0.88</v>
      </c>
      <c r="H36" s="37">
        <v>0.98</v>
      </c>
      <c r="I36" s="37">
        <v>1.35</v>
      </c>
      <c r="J36" s="38">
        <v>1.89</v>
      </c>
      <c r="K36" s="22"/>
      <c r="L36" s="22"/>
      <c r="M36" s="22"/>
      <c r="N36" s="22"/>
      <c r="O36" s="22"/>
      <c r="P36" s="22"/>
    </row>
    <row r="37" spans="1:16" ht="39" customHeight="1" x14ac:dyDescent="0.15">
      <c r="A37" s="22"/>
      <c r="B37" s="35"/>
      <c r="C37" s="1146" t="s">
        <v>537</v>
      </c>
      <c r="D37" s="1147"/>
      <c r="E37" s="1148"/>
      <c r="F37" s="36" t="s">
        <v>538</v>
      </c>
      <c r="G37" s="37">
        <v>1.32</v>
      </c>
      <c r="H37" s="37">
        <v>1.69</v>
      </c>
      <c r="I37" s="37">
        <v>1.31</v>
      </c>
      <c r="J37" s="38">
        <v>1.34</v>
      </c>
      <c r="K37" s="22"/>
      <c r="L37" s="22"/>
      <c r="M37" s="22"/>
      <c r="N37" s="22"/>
      <c r="O37" s="22"/>
      <c r="P37" s="22"/>
    </row>
    <row r="38" spans="1:16" ht="39" customHeight="1" x14ac:dyDescent="0.15">
      <c r="A38" s="22"/>
      <c r="B38" s="35"/>
      <c r="C38" s="1146" t="s">
        <v>539</v>
      </c>
      <c r="D38" s="1147"/>
      <c r="E38" s="1148"/>
      <c r="F38" s="36">
        <v>1.64</v>
      </c>
      <c r="G38" s="37">
        <v>2.1800000000000002</v>
      </c>
      <c r="H38" s="37">
        <v>1.76</v>
      </c>
      <c r="I38" s="37">
        <v>2.23</v>
      </c>
      <c r="J38" s="38">
        <v>0.54</v>
      </c>
      <c r="K38" s="22"/>
      <c r="L38" s="22"/>
      <c r="M38" s="22"/>
      <c r="N38" s="22"/>
      <c r="O38" s="22"/>
      <c r="P38" s="22"/>
    </row>
    <row r="39" spans="1:16" ht="39" customHeight="1" x14ac:dyDescent="0.15">
      <c r="A39" s="22"/>
      <c r="B39" s="35"/>
      <c r="C39" s="1146" t="s">
        <v>540</v>
      </c>
      <c r="D39" s="1147"/>
      <c r="E39" s="1148"/>
      <c r="F39" s="36">
        <v>0.16</v>
      </c>
      <c r="G39" s="37">
        <v>0.17</v>
      </c>
      <c r="H39" s="37">
        <v>0.17</v>
      </c>
      <c r="I39" s="37">
        <v>0.17</v>
      </c>
      <c r="J39" s="38">
        <v>0.18</v>
      </c>
      <c r="K39" s="22"/>
      <c r="L39" s="22"/>
      <c r="M39" s="22"/>
      <c r="N39" s="22"/>
      <c r="O39" s="22"/>
      <c r="P39" s="22"/>
    </row>
    <row r="40" spans="1:16" ht="39" customHeight="1" x14ac:dyDescent="0.15">
      <c r="A40" s="22"/>
      <c r="B40" s="35"/>
      <c r="C40" s="1146" t="s">
        <v>541</v>
      </c>
      <c r="D40" s="1147"/>
      <c r="E40" s="1148"/>
      <c r="F40" s="36">
        <v>0.03</v>
      </c>
      <c r="G40" s="37">
        <v>0.09</v>
      </c>
      <c r="H40" s="37">
        <v>0.02</v>
      </c>
      <c r="I40" s="37">
        <v>0.11</v>
      </c>
      <c r="J40" s="38">
        <v>0.09</v>
      </c>
      <c r="K40" s="22"/>
      <c r="L40" s="22"/>
      <c r="M40" s="22"/>
      <c r="N40" s="22"/>
      <c r="O40" s="22"/>
      <c r="P40" s="22"/>
    </row>
    <row r="41" spans="1:16" ht="39" customHeight="1" x14ac:dyDescent="0.15">
      <c r="A41" s="22"/>
      <c r="B41" s="35"/>
      <c r="C41" s="1146" t="s">
        <v>542</v>
      </c>
      <c r="D41" s="1147"/>
      <c r="E41" s="1148"/>
      <c r="F41" s="36">
        <v>0</v>
      </c>
      <c r="G41" s="37">
        <v>0.01</v>
      </c>
      <c r="H41" s="37">
        <v>0.01</v>
      </c>
      <c r="I41" s="37">
        <v>0</v>
      </c>
      <c r="J41" s="38">
        <v>0</v>
      </c>
      <c r="K41" s="22"/>
      <c r="L41" s="22"/>
      <c r="M41" s="22"/>
      <c r="N41" s="22"/>
      <c r="O41" s="22"/>
      <c r="P41" s="22"/>
    </row>
    <row r="42" spans="1:16" ht="39" customHeight="1" x14ac:dyDescent="0.15">
      <c r="A42" s="22"/>
      <c r="B42" s="39"/>
      <c r="C42" s="1146" t="s">
        <v>543</v>
      </c>
      <c r="D42" s="1147"/>
      <c r="E42" s="1148"/>
      <c r="F42" s="36" t="s">
        <v>490</v>
      </c>
      <c r="G42" s="37" t="s">
        <v>490</v>
      </c>
      <c r="H42" s="37" t="s">
        <v>490</v>
      </c>
      <c r="I42" s="37" t="s">
        <v>490</v>
      </c>
      <c r="J42" s="38" t="s">
        <v>490</v>
      </c>
      <c r="K42" s="22"/>
      <c r="L42" s="22"/>
      <c r="M42" s="22"/>
      <c r="N42" s="22"/>
      <c r="O42" s="22"/>
      <c r="P42" s="22"/>
    </row>
    <row r="43" spans="1:16" ht="39" customHeight="1" thickBot="1" x14ac:dyDescent="0.2">
      <c r="A43" s="22"/>
      <c r="B43" s="40"/>
      <c r="C43" s="1149" t="s">
        <v>544</v>
      </c>
      <c r="D43" s="1150"/>
      <c r="E43" s="1151"/>
      <c r="F43" s="41">
        <v>0</v>
      </c>
      <c r="G43" s="42">
        <v>0</v>
      </c>
      <c r="H43" s="42">
        <v>0</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wXY09vQ5nHz6gWL5muKK8kXt+g5EHCtiXbDnonqy0G5tEBAJVU+agrlSJ9pyJ5OiHkIkapG2eebOgdfNPK/PDw==" saltValue="fyybUntT956QHofum+l9X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54" t="s">
        <v>9</v>
      </c>
      <c r="C45" s="1155"/>
      <c r="D45" s="58"/>
      <c r="E45" s="1160" t="s">
        <v>10</v>
      </c>
      <c r="F45" s="1160"/>
      <c r="G45" s="1160"/>
      <c r="H45" s="1160"/>
      <c r="I45" s="1160"/>
      <c r="J45" s="1161"/>
      <c r="K45" s="59">
        <v>1857</v>
      </c>
      <c r="L45" s="60">
        <v>1914</v>
      </c>
      <c r="M45" s="60">
        <v>1970</v>
      </c>
      <c r="N45" s="60">
        <v>1982</v>
      </c>
      <c r="O45" s="61">
        <v>2088</v>
      </c>
      <c r="P45" s="48"/>
      <c r="Q45" s="48"/>
      <c r="R45" s="48"/>
      <c r="S45" s="48"/>
      <c r="T45" s="48"/>
      <c r="U45" s="48"/>
    </row>
    <row r="46" spans="1:21" ht="30.75" customHeight="1" x14ac:dyDescent="0.15">
      <c r="A46" s="48"/>
      <c r="B46" s="1156"/>
      <c r="C46" s="1157"/>
      <c r="D46" s="62"/>
      <c r="E46" s="1162" t="s">
        <v>11</v>
      </c>
      <c r="F46" s="1162"/>
      <c r="G46" s="1162"/>
      <c r="H46" s="1162"/>
      <c r="I46" s="1162"/>
      <c r="J46" s="1163"/>
      <c r="K46" s="63" t="s">
        <v>490</v>
      </c>
      <c r="L46" s="64" t="s">
        <v>490</v>
      </c>
      <c r="M46" s="64" t="s">
        <v>490</v>
      </c>
      <c r="N46" s="64" t="s">
        <v>490</v>
      </c>
      <c r="O46" s="65" t="s">
        <v>490</v>
      </c>
      <c r="P46" s="48"/>
      <c r="Q46" s="48"/>
      <c r="R46" s="48"/>
      <c r="S46" s="48"/>
      <c r="T46" s="48"/>
      <c r="U46" s="48"/>
    </row>
    <row r="47" spans="1:21" ht="30.75" customHeight="1" x14ac:dyDescent="0.15">
      <c r="A47" s="48"/>
      <c r="B47" s="1156"/>
      <c r="C47" s="1157"/>
      <c r="D47" s="62"/>
      <c r="E47" s="1162" t="s">
        <v>12</v>
      </c>
      <c r="F47" s="1162"/>
      <c r="G47" s="1162"/>
      <c r="H47" s="1162"/>
      <c r="I47" s="1162"/>
      <c r="J47" s="1163"/>
      <c r="K47" s="63" t="s">
        <v>490</v>
      </c>
      <c r="L47" s="64" t="s">
        <v>490</v>
      </c>
      <c r="M47" s="64" t="s">
        <v>490</v>
      </c>
      <c r="N47" s="64" t="s">
        <v>490</v>
      </c>
      <c r="O47" s="65" t="s">
        <v>490</v>
      </c>
      <c r="P47" s="48"/>
      <c r="Q47" s="48"/>
      <c r="R47" s="48"/>
      <c r="S47" s="48"/>
      <c r="T47" s="48"/>
      <c r="U47" s="48"/>
    </row>
    <row r="48" spans="1:21" ht="30.75" customHeight="1" x14ac:dyDescent="0.15">
      <c r="A48" s="48"/>
      <c r="B48" s="1156"/>
      <c r="C48" s="1157"/>
      <c r="D48" s="62"/>
      <c r="E48" s="1162" t="s">
        <v>13</v>
      </c>
      <c r="F48" s="1162"/>
      <c r="G48" s="1162"/>
      <c r="H48" s="1162"/>
      <c r="I48" s="1162"/>
      <c r="J48" s="1163"/>
      <c r="K48" s="63">
        <v>704</v>
      </c>
      <c r="L48" s="64">
        <v>731</v>
      </c>
      <c r="M48" s="64">
        <v>715</v>
      </c>
      <c r="N48" s="64">
        <v>718</v>
      </c>
      <c r="O48" s="65">
        <v>636</v>
      </c>
      <c r="P48" s="48"/>
      <c r="Q48" s="48"/>
      <c r="R48" s="48"/>
      <c r="S48" s="48"/>
      <c r="T48" s="48"/>
      <c r="U48" s="48"/>
    </row>
    <row r="49" spans="1:21" ht="30.75" customHeight="1" x14ac:dyDescent="0.15">
      <c r="A49" s="48"/>
      <c r="B49" s="1156"/>
      <c r="C49" s="1157"/>
      <c r="D49" s="62"/>
      <c r="E49" s="1162" t="s">
        <v>14</v>
      </c>
      <c r="F49" s="1162"/>
      <c r="G49" s="1162"/>
      <c r="H49" s="1162"/>
      <c r="I49" s="1162"/>
      <c r="J49" s="1163"/>
      <c r="K49" s="63" t="s">
        <v>490</v>
      </c>
      <c r="L49" s="64" t="s">
        <v>490</v>
      </c>
      <c r="M49" s="64" t="s">
        <v>490</v>
      </c>
      <c r="N49" s="64" t="s">
        <v>490</v>
      </c>
      <c r="O49" s="65" t="s">
        <v>490</v>
      </c>
      <c r="P49" s="48"/>
      <c r="Q49" s="48"/>
      <c r="R49" s="48"/>
      <c r="S49" s="48"/>
      <c r="T49" s="48"/>
      <c r="U49" s="48"/>
    </row>
    <row r="50" spans="1:21" ht="30.75" customHeight="1" x14ac:dyDescent="0.15">
      <c r="A50" s="48"/>
      <c r="B50" s="1156"/>
      <c r="C50" s="1157"/>
      <c r="D50" s="62"/>
      <c r="E50" s="1162" t="s">
        <v>15</v>
      </c>
      <c r="F50" s="1162"/>
      <c r="G50" s="1162"/>
      <c r="H50" s="1162"/>
      <c r="I50" s="1162"/>
      <c r="J50" s="1163"/>
      <c r="K50" s="63">
        <v>1</v>
      </c>
      <c r="L50" s="64">
        <v>1</v>
      </c>
      <c r="M50" s="64">
        <v>1</v>
      </c>
      <c r="N50" s="64">
        <v>1</v>
      </c>
      <c r="O50" s="65">
        <v>1</v>
      </c>
      <c r="P50" s="48"/>
      <c r="Q50" s="48"/>
      <c r="R50" s="48"/>
      <c r="S50" s="48"/>
      <c r="T50" s="48"/>
      <c r="U50" s="48"/>
    </row>
    <row r="51" spans="1:21" ht="30.75" customHeight="1" x14ac:dyDescent="0.15">
      <c r="A51" s="48"/>
      <c r="B51" s="1158"/>
      <c r="C51" s="1159"/>
      <c r="D51" s="66"/>
      <c r="E51" s="1162" t="s">
        <v>16</v>
      </c>
      <c r="F51" s="1162"/>
      <c r="G51" s="1162"/>
      <c r="H51" s="1162"/>
      <c r="I51" s="1162"/>
      <c r="J51" s="1163"/>
      <c r="K51" s="63" t="s">
        <v>490</v>
      </c>
      <c r="L51" s="64" t="s">
        <v>490</v>
      </c>
      <c r="M51" s="64" t="s">
        <v>490</v>
      </c>
      <c r="N51" s="64" t="s">
        <v>490</v>
      </c>
      <c r="O51" s="65" t="s">
        <v>490</v>
      </c>
      <c r="P51" s="48"/>
      <c r="Q51" s="48"/>
      <c r="R51" s="48"/>
      <c r="S51" s="48"/>
      <c r="T51" s="48"/>
      <c r="U51" s="48"/>
    </row>
    <row r="52" spans="1:21" ht="30.75" customHeight="1" x14ac:dyDescent="0.15">
      <c r="A52" s="48"/>
      <c r="B52" s="1164" t="s">
        <v>17</v>
      </c>
      <c r="C52" s="1165"/>
      <c r="D52" s="66"/>
      <c r="E52" s="1162" t="s">
        <v>18</v>
      </c>
      <c r="F52" s="1162"/>
      <c r="G52" s="1162"/>
      <c r="H52" s="1162"/>
      <c r="I52" s="1162"/>
      <c r="J52" s="1163"/>
      <c r="K52" s="63">
        <v>1961</v>
      </c>
      <c r="L52" s="64">
        <v>1926</v>
      </c>
      <c r="M52" s="64">
        <v>1906</v>
      </c>
      <c r="N52" s="64">
        <v>1860</v>
      </c>
      <c r="O52" s="65">
        <v>1812</v>
      </c>
      <c r="P52" s="48"/>
      <c r="Q52" s="48"/>
      <c r="R52" s="48"/>
      <c r="S52" s="48"/>
      <c r="T52" s="48"/>
      <c r="U52" s="48"/>
    </row>
    <row r="53" spans="1:21" ht="30.75" customHeight="1" thickBot="1" x14ac:dyDescent="0.2">
      <c r="A53" s="48"/>
      <c r="B53" s="1166" t="s">
        <v>19</v>
      </c>
      <c r="C53" s="1167"/>
      <c r="D53" s="67"/>
      <c r="E53" s="1168" t="s">
        <v>20</v>
      </c>
      <c r="F53" s="1168"/>
      <c r="G53" s="1168"/>
      <c r="H53" s="1168"/>
      <c r="I53" s="1168"/>
      <c r="J53" s="1169"/>
      <c r="K53" s="68">
        <v>601</v>
      </c>
      <c r="L53" s="69">
        <v>720</v>
      </c>
      <c r="M53" s="69">
        <v>780</v>
      </c>
      <c r="N53" s="69">
        <v>841</v>
      </c>
      <c r="O53" s="70">
        <v>913</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545</v>
      </c>
      <c r="L57" s="81" t="s">
        <v>546</v>
      </c>
      <c r="M57" s="81" t="s">
        <v>547</v>
      </c>
      <c r="N57" s="81" t="s">
        <v>548</v>
      </c>
      <c r="O57" s="82" t="s">
        <v>549</v>
      </c>
      <c r="P57" s="48"/>
      <c r="Q57" s="48"/>
      <c r="R57" s="48"/>
      <c r="S57" s="48"/>
      <c r="T57" s="48"/>
      <c r="U57" s="48"/>
    </row>
    <row r="58" spans="1:21" ht="31.5" customHeight="1" x14ac:dyDescent="0.15">
      <c r="B58" s="1170" t="s">
        <v>24</v>
      </c>
      <c r="C58" s="1171"/>
      <c r="D58" s="1176" t="s">
        <v>25</v>
      </c>
      <c r="E58" s="1177"/>
      <c r="F58" s="1177"/>
      <c r="G58" s="1177"/>
      <c r="H58" s="1177"/>
      <c r="I58" s="1177"/>
      <c r="J58" s="1178"/>
      <c r="K58" s="83"/>
      <c r="L58" s="84"/>
      <c r="M58" s="84"/>
      <c r="N58" s="84"/>
      <c r="O58" s="85"/>
    </row>
    <row r="59" spans="1:21" ht="31.5" customHeight="1" x14ac:dyDescent="0.15">
      <c r="B59" s="1172"/>
      <c r="C59" s="1173"/>
      <c r="D59" s="1179" t="s">
        <v>26</v>
      </c>
      <c r="E59" s="1180"/>
      <c r="F59" s="1180"/>
      <c r="G59" s="1180"/>
      <c r="H59" s="1180"/>
      <c r="I59" s="1180"/>
      <c r="J59" s="1181"/>
      <c r="K59" s="86"/>
      <c r="L59" s="87"/>
      <c r="M59" s="87"/>
      <c r="N59" s="87"/>
      <c r="O59" s="88"/>
    </row>
    <row r="60" spans="1:21" ht="31.5" customHeight="1" thickBot="1" x14ac:dyDescent="0.2">
      <c r="B60" s="1174"/>
      <c r="C60" s="1175"/>
      <c r="D60" s="1182" t="s">
        <v>27</v>
      </c>
      <c r="E60" s="1183"/>
      <c r="F60" s="1183"/>
      <c r="G60" s="1183"/>
      <c r="H60" s="1183"/>
      <c r="I60" s="1183"/>
      <c r="J60" s="1184"/>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p8CBXTgQQIcEinZQ5vLPgyR/tAwFy1bBgnB2ZN+7VVWLJx32IYnJyWgFmlQ8ESlhtXMMxkiwHg1YoE93zvp7Pw==" saltValue="tB0oWc2rkKAzeLIjeC0Iu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H34"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528</v>
      </c>
      <c r="J40" s="103" t="s">
        <v>529</v>
      </c>
      <c r="K40" s="103" t="s">
        <v>530</v>
      </c>
      <c r="L40" s="103" t="s">
        <v>531</v>
      </c>
      <c r="M40" s="104" t="s">
        <v>532</v>
      </c>
    </row>
    <row r="41" spans="2:13" ht="27.75" customHeight="1" x14ac:dyDescent="0.15">
      <c r="B41" s="1185" t="s">
        <v>30</v>
      </c>
      <c r="C41" s="1186"/>
      <c r="D41" s="105"/>
      <c r="E41" s="1191" t="s">
        <v>31</v>
      </c>
      <c r="F41" s="1191"/>
      <c r="G41" s="1191"/>
      <c r="H41" s="1192"/>
      <c r="I41" s="355">
        <v>21777</v>
      </c>
      <c r="J41" s="356">
        <v>23509</v>
      </c>
      <c r="K41" s="356">
        <v>24206</v>
      </c>
      <c r="L41" s="356">
        <v>23952</v>
      </c>
      <c r="M41" s="357">
        <v>23624</v>
      </c>
    </row>
    <row r="42" spans="2:13" ht="27.75" customHeight="1" x14ac:dyDescent="0.15">
      <c r="B42" s="1187"/>
      <c r="C42" s="1188"/>
      <c r="D42" s="106"/>
      <c r="E42" s="1193" t="s">
        <v>32</v>
      </c>
      <c r="F42" s="1193"/>
      <c r="G42" s="1193"/>
      <c r="H42" s="1194"/>
      <c r="I42" s="358">
        <v>418</v>
      </c>
      <c r="J42" s="359">
        <v>391</v>
      </c>
      <c r="K42" s="359">
        <v>391</v>
      </c>
      <c r="L42" s="359">
        <v>271</v>
      </c>
      <c r="M42" s="360">
        <v>271</v>
      </c>
    </row>
    <row r="43" spans="2:13" ht="27.75" customHeight="1" x14ac:dyDescent="0.15">
      <c r="B43" s="1187"/>
      <c r="C43" s="1188"/>
      <c r="D43" s="106"/>
      <c r="E43" s="1193" t="s">
        <v>33</v>
      </c>
      <c r="F43" s="1193"/>
      <c r="G43" s="1193"/>
      <c r="H43" s="1194"/>
      <c r="I43" s="358">
        <v>11119</v>
      </c>
      <c r="J43" s="359">
        <v>10960</v>
      </c>
      <c r="K43" s="359">
        <v>10630</v>
      </c>
      <c r="L43" s="359">
        <v>10433</v>
      </c>
      <c r="M43" s="360">
        <v>9626</v>
      </c>
    </row>
    <row r="44" spans="2:13" ht="27.75" customHeight="1" x14ac:dyDescent="0.15">
      <c r="B44" s="1187"/>
      <c r="C44" s="1188"/>
      <c r="D44" s="106"/>
      <c r="E44" s="1193" t="s">
        <v>34</v>
      </c>
      <c r="F44" s="1193"/>
      <c r="G44" s="1193"/>
      <c r="H44" s="1194"/>
      <c r="I44" s="358" t="s">
        <v>490</v>
      </c>
      <c r="J44" s="359" t="s">
        <v>490</v>
      </c>
      <c r="K44" s="359" t="s">
        <v>490</v>
      </c>
      <c r="L44" s="359" t="s">
        <v>490</v>
      </c>
      <c r="M44" s="360" t="s">
        <v>490</v>
      </c>
    </row>
    <row r="45" spans="2:13" ht="27.75" customHeight="1" x14ac:dyDescent="0.15">
      <c r="B45" s="1187"/>
      <c r="C45" s="1188"/>
      <c r="D45" s="106"/>
      <c r="E45" s="1193" t="s">
        <v>35</v>
      </c>
      <c r="F45" s="1193"/>
      <c r="G45" s="1193"/>
      <c r="H45" s="1194"/>
      <c r="I45" s="358">
        <v>2523</v>
      </c>
      <c r="J45" s="359">
        <v>2515</v>
      </c>
      <c r="K45" s="359">
        <v>2441</v>
      </c>
      <c r="L45" s="359">
        <v>2563</v>
      </c>
      <c r="M45" s="360">
        <v>2699</v>
      </c>
    </row>
    <row r="46" spans="2:13" ht="27.75" customHeight="1" x14ac:dyDescent="0.15">
      <c r="B46" s="1187"/>
      <c r="C46" s="1188"/>
      <c r="D46" s="107"/>
      <c r="E46" s="1193" t="s">
        <v>36</v>
      </c>
      <c r="F46" s="1193"/>
      <c r="G46" s="1193"/>
      <c r="H46" s="1194"/>
      <c r="I46" s="358" t="s">
        <v>490</v>
      </c>
      <c r="J46" s="359" t="s">
        <v>490</v>
      </c>
      <c r="K46" s="359" t="s">
        <v>490</v>
      </c>
      <c r="L46" s="359" t="s">
        <v>490</v>
      </c>
      <c r="M46" s="360" t="s">
        <v>490</v>
      </c>
    </row>
    <row r="47" spans="2:13" ht="27.75" customHeight="1" x14ac:dyDescent="0.15">
      <c r="B47" s="1187"/>
      <c r="C47" s="1188"/>
      <c r="D47" s="108"/>
      <c r="E47" s="1195" t="s">
        <v>37</v>
      </c>
      <c r="F47" s="1196"/>
      <c r="G47" s="1196"/>
      <c r="H47" s="1197"/>
      <c r="I47" s="358" t="s">
        <v>490</v>
      </c>
      <c r="J47" s="359" t="s">
        <v>490</v>
      </c>
      <c r="K47" s="359" t="s">
        <v>490</v>
      </c>
      <c r="L47" s="359" t="s">
        <v>490</v>
      </c>
      <c r="M47" s="360" t="s">
        <v>490</v>
      </c>
    </row>
    <row r="48" spans="2:13" ht="27.75" customHeight="1" x14ac:dyDescent="0.15">
      <c r="B48" s="1187"/>
      <c r="C48" s="1188"/>
      <c r="D48" s="106"/>
      <c r="E48" s="1193" t="s">
        <v>38</v>
      </c>
      <c r="F48" s="1193"/>
      <c r="G48" s="1193"/>
      <c r="H48" s="1194"/>
      <c r="I48" s="358" t="s">
        <v>490</v>
      </c>
      <c r="J48" s="359" t="s">
        <v>490</v>
      </c>
      <c r="K48" s="359" t="s">
        <v>490</v>
      </c>
      <c r="L48" s="359" t="s">
        <v>490</v>
      </c>
      <c r="M48" s="360" t="s">
        <v>490</v>
      </c>
    </row>
    <row r="49" spans="2:13" ht="27.75" customHeight="1" x14ac:dyDescent="0.15">
      <c r="B49" s="1189"/>
      <c r="C49" s="1190"/>
      <c r="D49" s="106"/>
      <c r="E49" s="1193" t="s">
        <v>39</v>
      </c>
      <c r="F49" s="1193"/>
      <c r="G49" s="1193"/>
      <c r="H49" s="1194"/>
      <c r="I49" s="358" t="s">
        <v>490</v>
      </c>
      <c r="J49" s="359" t="s">
        <v>490</v>
      </c>
      <c r="K49" s="359" t="s">
        <v>490</v>
      </c>
      <c r="L49" s="359" t="s">
        <v>490</v>
      </c>
      <c r="M49" s="360" t="s">
        <v>490</v>
      </c>
    </row>
    <row r="50" spans="2:13" ht="27.75" customHeight="1" x14ac:dyDescent="0.15">
      <c r="B50" s="1198" t="s">
        <v>40</v>
      </c>
      <c r="C50" s="1199"/>
      <c r="D50" s="109"/>
      <c r="E50" s="1193" t="s">
        <v>41</v>
      </c>
      <c r="F50" s="1193"/>
      <c r="G50" s="1193"/>
      <c r="H50" s="1194"/>
      <c r="I50" s="358">
        <v>4881</v>
      </c>
      <c r="J50" s="359">
        <v>4779</v>
      </c>
      <c r="K50" s="359">
        <v>5005</v>
      </c>
      <c r="L50" s="359">
        <v>6788</v>
      </c>
      <c r="M50" s="360">
        <v>7324</v>
      </c>
    </row>
    <row r="51" spans="2:13" ht="27.75" customHeight="1" x14ac:dyDescent="0.15">
      <c r="B51" s="1187"/>
      <c r="C51" s="1188"/>
      <c r="D51" s="106"/>
      <c r="E51" s="1193" t="s">
        <v>42</v>
      </c>
      <c r="F51" s="1193"/>
      <c r="G51" s="1193"/>
      <c r="H51" s="1194"/>
      <c r="I51" s="358">
        <v>5252</v>
      </c>
      <c r="J51" s="359">
        <v>5453</v>
      </c>
      <c r="K51" s="359">
        <v>5318</v>
      </c>
      <c r="L51" s="359">
        <v>5327</v>
      </c>
      <c r="M51" s="360">
        <v>5410</v>
      </c>
    </row>
    <row r="52" spans="2:13" ht="27.75" customHeight="1" x14ac:dyDescent="0.15">
      <c r="B52" s="1189"/>
      <c r="C52" s="1190"/>
      <c r="D52" s="106"/>
      <c r="E52" s="1193" t="s">
        <v>43</v>
      </c>
      <c r="F52" s="1193"/>
      <c r="G52" s="1193"/>
      <c r="H52" s="1194"/>
      <c r="I52" s="358">
        <v>19361</v>
      </c>
      <c r="J52" s="359">
        <v>20034</v>
      </c>
      <c r="K52" s="359">
        <v>19738</v>
      </c>
      <c r="L52" s="359">
        <v>19200</v>
      </c>
      <c r="M52" s="360">
        <v>19069</v>
      </c>
    </row>
    <row r="53" spans="2:13" ht="27.75" customHeight="1" thickBot="1" x14ac:dyDescent="0.2">
      <c r="B53" s="1200" t="s">
        <v>19</v>
      </c>
      <c r="C53" s="1201"/>
      <c r="D53" s="110"/>
      <c r="E53" s="1202" t="s">
        <v>44</v>
      </c>
      <c r="F53" s="1202"/>
      <c r="G53" s="1202"/>
      <c r="H53" s="1203"/>
      <c r="I53" s="361">
        <v>6343</v>
      </c>
      <c r="J53" s="362">
        <v>7109</v>
      </c>
      <c r="K53" s="362">
        <v>7608</v>
      </c>
      <c r="L53" s="362">
        <v>5903</v>
      </c>
      <c r="M53" s="363">
        <v>4416</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OQrBgODQAMLh2PmlA0C+pfuT00vczUjBviINfLWbgnzme9VadiBTVXGD9NBSkq39BJ42vZaLpHd9zyeVbkNOXQ==" saltValue="V3PoMksWND/clekHpvoSR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D1" zoomScale="60" zoomScaleNormal="6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530</v>
      </c>
      <c r="G54" s="119" t="s">
        <v>531</v>
      </c>
      <c r="H54" s="120" t="s">
        <v>532</v>
      </c>
    </row>
    <row r="55" spans="2:8" ht="52.5" customHeight="1" x14ac:dyDescent="0.15">
      <c r="B55" s="121"/>
      <c r="C55" s="1212" t="s">
        <v>46</v>
      </c>
      <c r="D55" s="1212"/>
      <c r="E55" s="1213"/>
      <c r="F55" s="122">
        <v>3108</v>
      </c>
      <c r="G55" s="122">
        <v>4660</v>
      </c>
      <c r="H55" s="123">
        <v>4740</v>
      </c>
    </row>
    <row r="56" spans="2:8" ht="52.5" customHeight="1" x14ac:dyDescent="0.15">
      <c r="B56" s="124"/>
      <c r="C56" s="1214" t="s">
        <v>47</v>
      </c>
      <c r="D56" s="1214"/>
      <c r="E56" s="1215"/>
      <c r="F56" s="125">
        <v>227</v>
      </c>
      <c r="G56" s="125">
        <v>227</v>
      </c>
      <c r="H56" s="126">
        <v>289</v>
      </c>
    </row>
    <row r="57" spans="2:8" ht="53.25" customHeight="1" x14ac:dyDescent="0.15">
      <c r="B57" s="124"/>
      <c r="C57" s="1216" t="s">
        <v>48</v>
      </c>
      <c r="D57" s="1216"/>
      <c r="E57" s="1217"/>
      <c r="F57" s="127">
        <v>1676</v>
      </c>
      <c r="G57" s="127">
        <v>1914</v>
      </c>
      <c r="H57" s="128">
        <v>2318</v>
      </c>
    </row>
    <row r="58" spans="2:8" ht="45.75" customHeight="1" x14ac:dyDescent="0.15">
      <c r="B58" s="129"/>
      <c r="C58" s="1204" t="s">
        <v>564</v>
      </c>
      <c r="D58" s="1205"/>
      <c r="E58" s="1206"/>
      <c r="F58" s="130">
        <v>677</v>
      </c>
      <c r="G58" s="130">
        <v>946</v>
      </c>
      <c r="H58" s="131">
        <v>1339</v>
      </c>
    </row>
    <row r="59" spans="2:8" ht="45.75" customHeight="1" x14ac:dyDescent="0.15">
      <c r="B59" s="129"/>
      <c r="C59" s="1204" t="s">
        <v>565</v>
      </c>
      <c r="D59" s="1205"/>
      <c r="E59" s="1206"/>
      <c r="F59" s="130">
        <v>568</v>
      </c>
      <c r="G59" s="130">
        <v>605</v>
      </c>
      <c r="H59" s="131">
        <v>601</v>
      </c>
    </row>
    <row r="60" spans="2:8" ht="45.75" customHeight="1" x14ac:dyDescent="0.15">
      <c r="B60" s="129"/>
      <c r="C60" s="1204" t="s">
        <v>566</v>
      </c>
      <c r="D60" s="1205"/>
      <c r="E60" s="1206"/>
      <c r="F60" s="130">
        <v>150</v>
      </c>
      <c r="G60" s="130">
        <v>143</v>
      </c>
      <c r="H60" s="131">
        <v>149</v>
      </c>
    </row>
    <row r="61" spans="2:8" ht="45.75" customHeight="1" x14ac:dyDescent="0.15">
      <c r="B61" s="129"/>
      <c r="C61" s="1204" t="s">
        <v>567</v>
      </c>
      <c r="D61" s="1205"/>
      <c r="E61" s="1206"/>
      <c r="F61" s="130">
        <v>96</v>
      </c>
      <c r="G61" s="130">
        <v>96</v>
      </c>
      <c r="H61" s="131">
        <v>96</v>
      </c>
    </row>
    <row r="62" spans="2:8" ht="45.75" customHeight="1" thickBot="1" x14ac:dyDescent="0.2">
      <c r="B62" s="132"/>
      <c r="C62" s="1207" t="s">
        <v>568</v>
      </c>
      <c r="D62" s="1208"/>
      <c r="E62" s="1209"/>
      <c r="F62" s="133">
        <v>42</v>
      </c>
      <c r="G62" s="133">
        <v>42</v>
      </c>
      <c r="H62" s="134">
        <v>43</v>
      </c>
    </row>
    <row r="63" spans="2:8" ht="52.5" customHeight="1" thickBot="1" x14ac:dyDescent="0.2">
      <c r="B63" s="135"/>
      <c r="C63" s="1210" t="s">
        <v>49</v>
      </c>
      <c r="D63" s="1210"/>
      <c r="E63" s="1211"/>
      <c r="F63" s="136">
        <v>5011</v>
      </c>
      <c r="G63" s="136">
        <v>6801</v>
      </c>
      <c r="H63" s="137">
        <v>7347</v>
      </c>
    </row>
    <row r="64" spans="2:8" x14ac:dyDescent="0.15"/>
  </sheetData>
  <sheetProtection algorithmName="SHA-512" hashValue="SMnsIXpSVb1kKp224A0Q7E7/UMku3cMzt/7xRKChPG7zviJIAF9kdjCoTRumrzl55+HFQG7dBAGUkKylghAUgQ==" saltValue="/zD7NKBQ6759WlkWPi6lb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527</v>
      </c>
      <c r="G2" s="151"/>
      <c r="H2" s="152"/>
    </row>
    <row r="3" spans="1:8" x14ac:dyDescent="0.15">
      <c r="A3" s="148" t="s">
        <v>520</v>
      </c>
      <c r="B3" s="153"/>
      <c r="C3" s="154"/>
      <c r="D3" s="155">
        <v>65194</v>
      </c>
      <c r="E3" s="156"/>
      <c r="F3" s="157">
        <v>62383</v>
      </c>
      <c r="G3" s="158"/>
      <c r="H3" s="159"/>
    </row>
    <row r="4" spans="1:8" x14ac:dyDescent="0.15">
      <c r="A4" s="160"/>
      <c r="B4" s="161"/>
      <c r="C4" s="162"/>
      <c r="D4" s="163">
        <v>15504</v>
      </c>
      <c r="E4" s="164"/>
      <c r="F4" s="165">
        <v>35325</v>
      </c>
      <c r="G4" s="166"/>
      <c r="H4" s="167"/>
    </row>
    <row r="5" spans="1:8" x14ac:dyDescent="0.15">
      <c r="A5" s="148" t="s">
        <v>522</v>
      </c>
      <c r="B5" s="153"/>
      <c r="C5" s="154"/>
      <c r="D5" s="155">
        <v>82487</v>
      </c>
      <c r="E5" s="156"/>
      <c r="F5" s="157">
        <v>63812</v>
      </c>
      <c r="G5" s="158"/>
      <c r="H5" s="159"/>
    </row>
    <row r="6" spans="1:8" x14ac:dyDescent="0.15">
      <c r="A6" s="160"/>
      <c r="B6" s="161"/>
      <c r="C6" s="162"/>
      <c r="D6" s="163">
        <v>23331</v>
      </c>
      <c r="E6" s="164"/>
      <c r="F6" s="165">
        <v>33848</v>
      </c>
      <c r="G6" s="166"/>
      <c r="H6" s="167"/>
    </row>
    <row r="7" spans="1:8" x14ac:dyDescent="0.15">
      <c r="A7" s="148" t="s">
        <v>523</v>
      </c>
      <c r="B7" s="153"/>
      <c r="C7" s="154"/>
      <c r="D7" s="155">
        <v>69561</v>
      </c>
      <c r="E7" s="156"/>
      <c r="F7" s="157">
        <v>45945</v>
      </c>
      <c r="G7" s="158"/>
      <c r="H7" s="159"/>
    </row>
    <row r="8" spans="1:8" x14ac:dyDescent="0.15">
      <c r="A8" s="160"/>
      <c r="B8" s="161"/>
      <c r="C8" s="162"/>
      <c r="D8" s="163">
        <v>32882</v>
      </c>
      <c r="E8" s="164"/>
      <c r="F8" s="165">
        <v>25180</v>
      </c>
      <c r="G8" s="166"/>
      <c r="H8" s="167"/>
    </row>
    <row r="9" spans="1:8" x14ac:dyDescent="0.15">
      <c r="A9" s="148" t="s">
        <v>524</v>
      </c>
      <c r="B9" s="153"/>
      <c r="C9" s="154"/>
      <c r="D9" s="155">
        <v>48586</v>
      </c>
      <c r="E9" s="156"/>
      <c r="F9" s="157">
        <v>44475</v>
      </c>
      <c r="G9" s="158"/>
      <c r="H9" s="159"/>
    </row>
    <row r="10" spans="1:8" x14ac:dyDescent="0.15">
      <c r="A10" s="160"/>
      <c r="B10" s="161"/>
      <c r="C10" s="162"/>
      <c r="D10" s="163">
        <v>24276</v>
      </c>
      <c r="E10" s="164"/>
      <c r="F10" s="165">
        <v>24780</v>
      </c>
      <c r="G10" s="166"/>
      <c r="H10" s="167"/>
    </row>
    <row r="11" spans="1:8" x14ac:dyDescent="0.15">
      <c r="A11" s="148" t="s">
        <v>525</v>
      </c>
      <c r="B11" s="153"/>
      <c r="C11" s="154"/>
      <c r="D11" s="155">
        <v>51557</v>
      </c>
      <c r="E11" s="156"/>
      <c r="F11" s="157">
        <v>45982</v>
      </c>
      <c r="G11" s="158"/>
      <c r="H11" s="159"/>
    </row>
    <row r="12" spans="1:8" x14ac:dyDescent="0.15">
      <c r="A12" s="160"/>
      <c r="B12" s="161"/>
      <c r="C12" s="168"/>
      <c r="D12" s="163">
        <v>22900</v>
      </c>
      <c r="E12" s="164"/>
      <c r="F12" s="165">
        <v>25583</v>
      </c>
      <c r="G12" s="166"/>
      <c r="H12" s="167"/>
    </row>
    <row r="13" spans="1:8" x14ac:dyDescent="0.15">
      <c r="A13" s="148"/>
      <c r="B13" s="153"/>
      <c r="C13" s="169"/>
      <c r="D13" s="170">
        <v>63477</v>
      </c>
      <c r="E13" s="171"/>
      <c r="F13" s="172">
        <v>52519</v>
      </c>
      <c r="G13" s="173"/>
      <c r="H13" s="159"/>
    </row>
    <row r="14" spans="1:8" x14ac:dyDescent="0.15">
      <c r="A14" s="160"/>
      <c r="B14" s="161"/>
      <c r="C14" s="162"/>
      <c r="D14" s="163">
        <v>23779</v>
      </c>
      <c r="E14" s="164"/>
      <c r="F14" s="165">
        <v>28943</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0.86</v>
      </c>
      <c r="C19" s="174">
        <f>ROUND(VALUE(SUBSTITUTE(実質収支比率等に係る経年分析!G$48,"▲","-")),2)</f>
        <v>7.41</v>
      </c>
      <c r="D19" s="174">
        <f>ROUND(VALUE(SUBSTITUTE(実質収支比率等に係る経年分析!H$48,"▲","-")),2)</f>
        <v>14.43</v>
      </c>
      <c r="E19" s="174">
        <f>ROUND(VALUE(SUBSTITUTE(実質収支比率等に係る経年分析!I$48,"▲","-")),2)</f>
        <v>8.69</v>
      </c>
      <c r="F19" s="174">
        <f>ROUND(VALUE(SUBSTITUTE(実質収支比率等に係る経年分析!J$48,"▲","-")),2)</f>
        <v>6.82</v>
      </c>
    </row>
    <row r="20" spans="1:11" x14ac:dyDescent="0.15">
      <c r="A20" s="174" t="s">
        <v>53</v>
      </c>
      <c r="B20" s="174">
        <f>ROUND(VALUE(SUBSTITUTE(実質収支比率等に係る経年分析!F$47,"▲","-")),2)</f>
        <v>23.57</v>
      </c>
      <c r="C20" s="174">
        <f>ROUND(VALUE(SUBSTITUTE(実質収支比率等に係る経年分析!G$47,"▲","-")),2)</f>
        <v>22.68</v>
      </c>
      <c r="D20" s="174">
        <f>ROUND(VALUE(SUBSTITUTE(実質収支比率等に係る経年分析!H$47,"▲","-")),2)</f>
        <v>22.4</v>
      </c>
      <c r="E20" s="174">
        <f>ROUND(VALUE(SUBSTITUTE(実質収支比率等に係る経年分析!I$47,"▲","-")),2)</f>
        <v>34.369999999999997</v>
      </c>
      <c r="F20" s="174">
        <f>ROUND(VALUE(SUBSTITUTE(実質収支比率等に係る経年分析!J$47,"▲","-")),2)</f>
        <v>33.880000000000003</v>
      </c>
    </row>
    <row r="21" spans="1:11" x14ac:dyDescent="0.15">
      <c r="A21" s="174" t="s">
        <v>54</v>
      </c>
      <c r="B21" s="174">
        <f>IF(ISNUMBER(VALUE(SUBSTITUTE(実質収支比率等に係る経年分析!F$49,"▲","-"))),ROUND(VALUE(SUBSTITUTE(実質収支比率等に係る経年分析!F$49,"▲","-")),2),NA())</f>
        <v>0.77</v>
      </c>
      <c r="C21" s="174">
        <f>IF(ISNUMBER(VALUE(SUBSTITUTE(実質収支比率等に係る経年分析!G$49,"▲","-"))),ROUND(VALUE(SUBSTITUTE(実質収支比率等に係る経年分析!G$49,"▲","-")),2),NA())</f>
        <v>6.62</v>
      </c>
      <c r="D21" s="174">
        <f>IF(ISNUMBER(VALUE(SUBSTITUTE(実質収支比率等に係る経年分析!H$49,"▲","-"))),ROUND(VALUE(SUBSTITUTE(実質収支比率等に係る経年分析!H$49,"▲","-")),2),NA())</f>
        <v>7.2</v>
      </c>
      <c r="E21" s="174">
        <f>IF(ISNUMBER(VALUE(SUBSTITUTE(実質収支比率等に係る経年分析!I$49,"▲","-"))),ROUND(VALUE(SUBSTITUTE(実質収支比率等に係る経年分析!I$49,"▲","-")),2),NA())</f>
        <v>5.37</v>
      </c>
      <c r="F21" s="174">
        <f>IF(ISNUMBER(VALUE(SUBSTITUTE(実質収支比率等に係る経年分析!J$49,"▲","-"))),ROUND(VALUE(SUBSTITUTE(実質収支比率等に係る経年分析!J$49,"▲","-")),2),NA())</f>
        <v>-1.03</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介護保険特別会計（介護サービス事業勘定）</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同和地区住宅資金貸付事業特別会計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0.09</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0.09</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0.17</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0.17</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0.17</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0.18</v>
      </c>
    </row>
    <row r="32" spans="1:11" x14ac:dyDescent="0.15">
      <c r="A32" s="175" t="str">
        <f>IF(連結実質赤字比率に係る赤字・黒字の構成分析!C$38="",NA(),連結実質赤字比率に係る赤字・黒字の構成分析!C$38)</f>
        <v>介護保険特別会計（保険事業勘定）</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1.64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2.1800000000000002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1.76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2.23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0.54</v>
      </c>
    </row>
    <row r="33" spans="1:16" x14ac:dyDescent="0.15">
      <c r="A33" s="175" t="str">
        <f>IF(連結実質赤字比率に係る赤字・黒字の構成分析!C$37="",NA(),連結実質赤字比率に係る赤字・黒字の構成分析!C$37)</f>
        <v>国民健康保険特別会計</v>
      </c>
      <c r="B33" s="175">
        <f>IF(ROUND(VALUE(SUBSTITUTE(連結実質赤字比率に係る赤字・黒字の構成分析!F$37,"▲", "-")), 2) &lt; 0, ABS(ROUND(VALUE(SUBSTITUTE(連結実質赤字比率に係る赤字・黒字の構成分析!F$37,"▲", "-")), 2)), NA())</f>
        <v>0.4</v>
      </c>
      <c r="C33" s="175" t="e">
        <f>IF(ROUND(VALUE(SUBSTITUTE(連結実質赤字比率に係る赤字・黒字の構成分析!F$37,"▲", "-")), 2) &gt;= 0, ABS(ROUND(VALUE(SUBSTITUTE(連結実質赤字比率に係る赤字・黒字の構成分析!F$37,"▲", "-")), 2)), NA())</f>
        <v>#N/A</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1.32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1.69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1.31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1.34</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0.88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0.98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1.35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1.89</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0.82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7.32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14.39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8.57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6.72</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14.8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14.53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13.83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12.76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10.71</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1961</v>
      </c>
      <c r="E42" s="176"/>
      <c r="F42" s="176"/>
      <c r="G42" s="176">
        <f>'実質公債費比率（分子）の構造'!L$52</f>
        <v>1926</v>
      </c>
      <c r="H42" s="176"/>
      <c r="I42" s="176"/>
      <c r="J42" s="176">
        <f>'実質公債費比率（分子）の構造'!M$52</f>
        <v>1906</v>
      </c>
      <c r="K42" s="176"/>
      <c r="L42" s="176"/>
      <c r="M42" s="176">
        <f>'実質公債費比率（分子）の構造'!N$52</f>
        <v>1860</v>
      </c>
      <c r="N42" s="176"/>
      <c r="O42" s="176"/>
      <c r="P42" s="176">
        <f>'実質公債費比率（分子）の構造'!O$52</f>
        <v>1812</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1</v>
      </c>
      <c r="C44" s="176"/>
      <c r="D44" s="176"/>
      <c r="E44" s="176">
        <f>'実質公債費比率（分子）の構造'!L$50</f>
        <v>1</v>
      </c>
      <c r="F44" s="176"/>
      <c r="G44" s="176"/>
      <c r="H44" s="176">
        <f>'実質公債費比率（分子）の構造'!M$50</f>
        <v>1</v>
      </c>
      <c r="I44" s="176"/>
      <c r="J44" s="176"/>
      <c r="K44" s="176">
        <f>'実質公債費比率（分子）の構造'!N$50</f>
        <v>1</v>
      </c>
      <c r="L44" s="176"/>
      <c r="M44" s="176"/>
      <c r="N44" s="176">
        <f>'実質公債費比率（分子）の構造'!O$50</f>
        <v>1</v>
      </c>
      <c r="O44" s="176"/>
      <c r="P44" s="176"/>
    </row>
    <row r="45" spans="1:16" x14ac:dyDescent="0.15">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64</v>
      </c>
      <c r="B46" s="176">
        <f>'実質公債費比率（分子）の構造'!K$48</f>
        <v>704</v>
      </c>
      <c r="C46" s="176"/>
      <c r="D46" s="176"/>
      <c r="E46" s="176">
        <f>'実質公債費比率（分子）の構造'!L$48</f>
        <v>731</v>
      </c>
      <c r="F46" s="176"/>
      <c r="G46" s="176"/>
      <c r="H46" s="176">
        <f>'実質公債費比率（分子）の構造'!M$48</f>
        <v>715</v>
      </c>
      <c r="I46" s="176"/>
      <c r="J46" s="176"/>
      <c r="K46" s="176">
        <f>'実質公債費比率（分子）の構造'!N$48</f>
        <v>718</v>
      </c>
      <c r="L46" s="176"/>
      <c r="M46" s="176"/>
      <c r="N46" s="176">
        <f>'実質公債費比率（分子）の構造'!O$48</f>
        <v>636</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1857</v>
      </c>
      <c r="C49" s="176"/>
      <c r="D49" s="176"/>
      <c r="E49" s="176">
        <f>'実質公債費比率（分子）の構造'!L$45</f>
        <v>1914</v>
      </c>
      <c r="F49" s="176"/>
      <c r="G49" s="176"/>
      <c r="H49" s="176">
        <f>'実質公債費比率（分子）の構造'!M$45</f>
        <v>1970</v>
      </c>
      <c r="I49" s="176"/>
      <c r="J49" s="176"/>
      <c r="K49" s="176">
        <f>'実質公債費比率（分子）の構造'!N$45</f>
        <v>1982</v>
      </c>
      <c r="L49" s="176"/>
      <c r="M49" s="176"/>
      <c r="N49" s="176">
        <f>'実質公債費比率（分子）の構造'!O$45</f>
        <v>2088</v>
      </c>
      <c r="O49" s="176"/>
      <c r="P49" s="176"/>
    </row>
    <row r="50" spans="1:16" x14ac:dyDescent="0.15">
      <c r="A50" s="176" t="s">
        <v>67</v>
      </c>
      <c r="B50" s="176" t="e">
        <f>NA()</f>
        <v>#N/A</v>
      </c>
      <c r="C50" s="176">
        <f>IF(ISNUMBER('実質公債費比率（分子）の構造'!K$53),'実質公債費比率（分子）の構造'!K$53,NA())</f>
        <v>601</v>
      </c>
      <c r="D50" s="176" t="e">
        <f>NA()</f>
        <v>#N/A</v>
      </c>
      <c r="E50" s="176" t="e">
        <f>NA()</f>
        <v>#N/A</v>
      </c>
      <c r="F50" s="176">
        <f>IF(ISNUMBER('実質公債費比率（分子）の構造'!L$53),'実質公債費比率（分子）の構造'!L$53,NA())</f>
        <v>720</v>
      </c>
      <c r="G50" s="176" t="e">
        <f>NA()</f>
        <v>#N/A</v>
      </c>
      <c r="H50" s="176" t="e">
        <f>NA()</f>
        <v>#N/A</v>
      </c>
      <c r="I50" s="176">
        <f>IF(ISNUMBER('実質公債費比率（分子）の構造'!M$53),'実質公債費比率（分子）の構造'!M$53,NA())</f>
        <v>780</v>
      </c>
      <c r="J50" s="176" t="e">
        <f>NA()</f>
        <v>#N/A</v>
      </c>
      <c r="K50" s="176" t="e">
        <f>NA()</f>
        <v>#N/A</v>
      </c>
      <c r="L50" s="176">
        <f>IF(ISNUMBER('実質公債費比率（分子）の構造'!N$53),'実質公債費比率（分子）の構造'!N$53,NA())</f>
        <v>841</v>
      </c>
      <c r="M50" s="176" t="e">
        <f>NA()</f>
        <v>#N/A</v>
      </c>
      <c r="N50" s="176" t="e">
        <f>NA()</f>
        <v>#N/A</v>
      </c>
      <c r="O50" s="176">
        <f>IF(ISNUMBER('実質公債費比率（分子）の構造'!O$53),'実質公債費比率（分子）の構造'!O$53,NA())</f>
        <v>913</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19361</v>
      </c>
      <c r="E56" s="175"/>
      <c r="F56" s="175"/>
      <c r="G56" s="175">
        <f>'将来負担比率（分子）の構造'!J$52</f>
        <v>20034</v>
      </c>
      <c r="H56" s="175"/>
      <c r="I56" s="175"/>
      <c r="J56" s="175">
        <f>'将来負担比率（分子）の構造'!K$52</f>
        <v>19738</v>
      </c>
      <c r="K56" s="175"/>
      <c r="L56" s="175"/>
      <c r="M56" s="175">
        <f>'将来負担比率（分子）の構造'!L$52</f>
        <v>19200</v>
      </c>
      <c r="N56" s="175"/>
      <c r="O56" s="175"/>
      <c r="P56" s="175">
        <f>'将来負担比率（分子）の構造'!M$52</f>
        <v>19069</v>
      </c>
    </row>
    <row r="57" spans="1:16" x14ac:dyDescent="0.15">
      <c r="A57" s="175" t="s">
        <v>42</v>
      </c>
      <c r="B57" s="175"/>
      <c r="C57" s="175"/>
      <c r="D57" s="175">
        <f>'将来負担比率（分子）の構造'!I$51</f>
        <v>5252</v>
      </c>
      <c r="E57" s="175"/>
      <c r="F57" s="175"/>
      <c r="G57" s="175">
        <f>'将来負担比率（分子）の構造'!J$51</f>
        <v>5453</v>
      </c>
      <c r="H57" s="175"/>
      <c r="I57" s="175"/>
      <c r="J57" s="175">
        <f>'将来負担比率（分子）の構造'!K$51</f>
        <v>5318</v>
      </c>
      <c r="K57" s="175"/>
      <c r="L57" s="175"/>
      <c r="M57" s="175">
        <f>'将来負担比率（分子）の構造'!L$51</f>
        <v>5327</v>
      </c>
      <c r="N57" s="175"/>
      <c r="O57" s="175"/>
      <c r="P57" s="175">
        <f>'将来負担比率（分子）の構造'!M$51</f>
        <v>5410</v>
      </c>
    </row>
    <row r="58" spans="1:16" x14ac:dyDescent="0.15">
      <c r="A58" s="175" t="s">
        <v>41</v>
      </c>
      <c r="B58" s="175"/>
      <c r="C58" s="175"/>
      <c r="D58" s="175">
        <f>'将来負担比率（分子）の構造'!I$50</f>
        <v>4881</v>
      </c>
      <c r="E58" s="175"/>
      <c r="F58" s="175"/>
      <c r="G58" s="175">
        <f>'将来負担比率（分子）の構造'!J$50</f>
        <v>4779</v>
      </c>
      <c r="H58" s="175"/>
      <c r="I58" s="175"/>
      <c r="J58" s="175">
        <f>'将来負担比率（分子）の構造'!K$50</f>
        <v>5005</v>
      </c>
      <c r="K58" s="175"/>
      <c r="L58" s="175"/>
      <c r="M58" s="175">
        <f>'将来負担比率（分子）の構造'!L$50</f>
        <v>6788</v>
      </c>
      <c r="N58" s="175"/>
      <c r="O58" s="175"/>
      <c r="P58" s="175">
        <f>'将来負担比率（分子）の構造'!M$50</f>
        <v>7324</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2523</v>
      </c>
      <c r="C62" s="175"/>
      <c r="D62" s="175"/>
      <c r="E62" s="175">
        <f>'将来負担比率（分子）の構造'!J$45</f>
        <v>2515</v>
      </c>
      <c r="F62" s="175"/>
      <c r="G62" s="175"/>
      <c r="H62" s="175">
        <f>'将来負担比率（分子）の構造'!K$45</f>
        <v>2441</v>
      </c>
      <c r="I62" s="175"/>
      <c r="J62" s="175"/>
      <c r="K62" s="175">
        <f>'将来負担比率（分子）の構造'!L$45</f>
        <v>2563</v>
      </c>
      <c r="L62" s="175"/>
      <c r="M62" s="175"/>
      <c r="N62" s="175">
        <f>'将来負担比率（分子）の構造'!M$45</f>
        <v>2699</v>
      </c>
      <c r="O62" s="175"/>
      <c r="P62" s="175"/>
    </row>
    <row r="63" spans="1:16" x14ac:dyDescent="0.15">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11119</v>
      </c>
      <c r="C64" s="175"/>
      <c r="D64" s="175"/>
      <c r="E64" s="175">
        <f>'将来負担比率（分子）の構造'!J$43</f>
        <v>10960</v>
      </c>
      <c r="F64" s="175"/>
      <c r="G64" s="175"/>
      <c r="H64" s="175">
        <f>'将来負担比率（分子）の構造'!K$43</f>
        <v>10630</v>
      </c>
      <c r="I64" s="175"/>
      <c r="J64" s="175"/>
      <c r="K64" s="175">
        <f>'将来負担比率（分子）の構造'!L$43</f>
        <v>10433</v>
      </c>
      <c r="L64" s="175"/>
      <c r="M64" s="175"/>
      <c r="N64" s="175">
        <f>'将来負担比率（分子）の構造'!M$43</f>
        <v>9626</v>
      </c>
      <c r="O64" s="175"/>
      <c r="P64" s="175"/>
    </row>
    <row r="65" spans="1:16" x14ac:dyDescent="0.15">
      <c r="A65" s="175" t="s">
        <v>32</v>
      </c>
      <c r="B65" s="175">
        <f>'将来負担比率（分子）の構造'!I$42</f>
        <v>418</v>
      </c>
      <c r="C65" s="175"/>
      <c r="D65" s="175"/>
      <c r="E65" s="175">
        <f>'将来負担比率（分子）の構造'!J$42</f>
        <v>391</v>
      </c>
      <c r="F65" s="175"/>
      <c r="G65" s="175"/>
      <c r="H65" s="175">
        <f>'将来負担比率（分子）の構造'!K$42</f>
        <v>391</v>
      </c>
      <c r="I65" s="175"/>
      <c r="J65" s="175"/>
      <c r="K65" s="175">
        <f>'将来負担比率（分子）の構造'!L$42</f>
        <v>271</v>
      </c>
      <c r="L65" s="175"/>
      <c r="M65" s="175"/>
      <c r="N65" s="175">
        <f>'将来負担比率（分子）の構造'!M$42</f>
        <v>271</v>
      </c>
      <c r="O65" s="175"/>
      <c r="P65" s="175"/>
    </row>
    <row r="66" spans="1:16" x14ac:dyDescent="0.15">
      <c r="A66" s="175" t="s">
        <v>31</v>
      </c>
      <c r="B66" s="175">
        <f>'将来負担比率（分子）の構造'!I$41</f>
        <v>21777</v>
      </c>
      <c r="C66" s="175"/>
      <c r="D66" s="175"/>
      <c r="E66" s="175">
        <f>'将来負担比率（分子）の構造'!J$41</f>
        <v>23509</v>
      </c>
      <c r="F66" s="175"/>
      <c r="G66" s="175"/>
      <c r="H66" s="175">
        <f>'将来負担比率（分子）の構造'!K$41</f>
        <v>24206</v>
      </c>
      <c r="I66" s="175"/>
      <c r="J66" s="175"/>
      <c r="K66" s="175">
        <f>'将来負担比率（分子）の構造'!L$41</f>
        <v>23952</v>
      </c>
      <c r="L66" s="175"/>
      <c r="M66" s="175"/>
      <c r="N66" s="175">
        <f>'将来負担比率（分子）の構造'!M$41</f>
        <v>23624</v>
      </c>
      <c r="O66" s="175"/>
      <c r="P66" s="175"/>
    </row>
    <row r="67" spans="1:16" x14ac:dyDescent="0.15">
      <c r="A67" s="175" t="s">
        <v>71</v>
      </c>
      <c r="B67" s="175" t="e">
        <f>NA()</f>
        <v>#N/A</v>
      </c>
      <c r="C67" s="175">
        <f>IF(ISNUMBER('将来負担比率（分子）の構造'!I$53), IF('将来負担比率（分子）の構造'!I$53 &lt; 0, 0, '将来負担比率（分子）の構造'!I$53), NA())</f>
        <v>6343</v>
      </c>
      <c r="D67" s="175" t="e">
        <f>NA()</f>
        <v>#N/A</v>
      </c>
      <c r="E67" s="175" t="e">
        <f>NA()</f>
        <v>#N/A</v>
      </c>
      <c r="F67" s="175">
        <f>IF(ISNUMBER('将来負担比率（分子）の構造'!J$53), IF('将来負担比率（分子）の構造'!J$53 &lt; 0, 0, '将来負担比率（分子）の構造'!J$53), NA())</f>
        <v>7109</v>
      </c>
      <c r="G67" s="175" t="e">
        <f>NA()</f>
        <v>#N/A</v>
      </c>
      <c r="H67" s="175" t="e">
        <f>NA()</f>
        <v>#N/A</v>
      </c>
      <c r="I67" s="175">
        <f>IF(ISNUMBER('将来負担比率（分子）の構造'!K$53), IF('将来負担比率（分子）の構造'!K$53 &lt; 0, 0, '将来負担比率（分子）の構造'!K$53), NA())</f>
        <v>7608</v>
      </c>
      <c r="J67" s="175" t="e">
        <f>NA()</f>
        <v>#N/A</v>
      </c>
      <c r="K67" s="175" t="e">
        <f>NA()</f>
        <v>#N/A</v>
      </c>
      <c r="L67" s="175">
        <f>IF(ISNUMBER('将来負担比率（分子）の構造'!L$53), IF('将来負担比率（分子）の構造'!L$53 &lt; 0, 0, '将来負担比率（分子）の構造'!L$53), NA())</f>
        <v>5903</v>
      </c>
      <c r="M67" s="175" t="e">
        <f>NA()</f>
        <v>#N/A</v>
      </c>
      <c r="N67" s="175" t="e">
        <f>NA()</f>
        <v>#N/A</v>
      </c>
      <c r="O67" s="175">
        <f>IF(ISNUMBER('将来負担比率（分子）の構造'!M$53), IF('将来負担比率（分子）の構造'!M$53 &lt; 0, 0, '将来負担比率（分子）の構造'!M$53), NA())</f>
        <v>4416</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3108</v>
      </c>
      <c r="C72" s="179">
        <f>基金残高に係る経年分析!G55</f>
        <v>4660</v>
      </c>
      <c r="D72" s="179">
        <f>基金残高に係る経年分析!H55</f>
        <v>4740</v>
      </c>
    </row>
    <row r="73" spans="1:16" x14ac:dyDescent="0.15">
      <c r="A73" s="178" t="s">
        <v>74</v>
      </c>
      <c r="B73" s="179">
        <f>基金残高に係る経年分析!F56</f>
        <v>227</v>
      </c>
      <c r="C73" s="179">
        <f>基金残高に係る経年分析!G56</f>
        <v>227</v>
      </c>
      <c r="D73" s="179">
        <f>基金残高に係る経年分析!H56</f>
        <v>289</v>
      </c>
    </row>
    <row r="74" spans="1:16" x14ac:dyDescent="0.15">
      <c r="A74" s="178" t="s">
        <v>75</v>
      </c>
      <c r="B74" s="179">
        <f>基金残高に係る経年分析!F57</f>
        <v>1676</v>
      </c>
      <c r="C74" s="179">
        <f>基金残高に係る経年分析!G57</f>
        <v>1914</v>
      </c>
      <c r="D74" s="179">
        <f>基金残高に係る経年分析!H57</f>
        <v>2318</v>
      </c>
    </row>
  </sheetData>
  <sheetProtection algorithmName="SHA-512" hashValue="Vr6VazthrRTlseHefdhrLHjtixtF8xGCX8y546vXH/wd1w+RcMjwiE6Xoke5PDdzYEUwcyo1udNBga2ACl7e8g==" saltValue="fnj0GgDULqDFlHFL+ncsh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藤本　佳奈子</dc:creator>
  <cp:lastModifiedBy> </cp:lastModifiedBy>
  <dcterms:created xsi:type="dcterms:W3CDTF">2025-03-31T07:55:53Z</dcterms:created>
  <dcterms:modified xsi:type="dcterms:W3CDTF">2025-03-31T07:57:08Z</dcterms:modified>
</cp:coreProperties>
</file>