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00.INOGATA\Desktop\"/>
    </mc:Choice>
  </mc:AlternateContent>
  <workbookProtection workbookAlgorithmName="SHA-512" workbookHashValue="0tvUO4SZS7H9kmOj14Sva6Hrp/BAhDYGhV/VEDsJ0qZCyATUNVw2BpBNmhFfFfkonMgaRYX/f0+iyHqSBzNisQ==" workbookSaltValue="fz9gEqf3XNhDaPJ6+4si8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<sst xmlns="http://schemas.openxmlformats.org/spreadsheetml/2006/main" count="297" uniqueCount="117">
  <si>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</si>
  <si>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</si>
  <si>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</si>
  <si>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</si>
  <si>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</si>
  <si>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</si>
  <si>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</si>
  <si>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</si>
  <si>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</si>
  <si>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</si>
  <si>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</si>
  <si>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</si>
  <si>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</si>
  <si>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</si>
  <si>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</si>
  <si>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</si>
  <si>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</si>
  <si>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</si>
  <si>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</si>
  <si>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</si>
  <si>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</si>
  <si>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</si>
  <si>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</si>
  <si>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</si>
  <si>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</si>
  <si>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</si>
  <si>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</si>
  <si>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</si>
  <si>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</si>
  <si>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</si>
  <si>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</si>
  <si>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</si>
  <si>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</si>
  <si>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</si>
  <si>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</si>
  <si>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</si>
  <si>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</si>
  <si>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</si>
  <si>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</si>
  <si>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</si>
  <si>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</si>
  <si>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</si>
  <si>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</si>
  <si>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</si>
  <si>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</si>
  <si>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</si>
  <si>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</si>
  <si>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</si>
  <si>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</si>
  <si>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</si>
  <si>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</si>
  <si>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</si>
  <si>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</si>
  <si>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</si>
  <si>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</si>
  <si>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</si>
  <si>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</si>
  <si>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</si>
  <si>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</si>
  <si>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</si>
  <si>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</si>
  <si>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</si>
  <si>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</si>
  <si>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</si>
  <si>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</si>
  <si>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</si>
  <si>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</si>
  <si>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</si>
  <si>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</si>
  <si>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</si>
  <si>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</si>
  <si>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</si>
  <si>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</si>
  <si>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</si>
  <si>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</si>
  <si>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</si>
  <si>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</si>
  <si>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</si>
  <si>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</si>
  <si>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</si>
  <si>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</si>
  <si>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</si>
  <si>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</si>
  <si>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</si>
  <si>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</si>
  <si>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</si>
  <si>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</si>
  <si>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</si>
  <si>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</si>
  <si>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</si>
  <si>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</si>
  <si>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</si>
  <si>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</si>
  <si>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</si>
  <si>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</si>
  <si>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</si>
  <si>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</si>
  <si>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</si>
  <si>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</si>
  <si>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</si>
  <si>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</si>
  <si>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</si>
  <si>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</si>
  <si>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</si>
  <si>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</si>
  <si>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</si>
  <si>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</si>
  <si>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</si>
  <si>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</si>
  <si>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</si>
  <si>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</si>
  <si>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</si>
  <si>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</si>
  <si>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</si>
  <si>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流動比率や施設利用率及び水洗化率については類似団体と比べて低いものの、経常収支比率や経費回収率及び汚水処理原価については、昨年と比較して改善傾向となった。
　今後も企業債利息や機械設備に係る減価償却費の大幅な減少により、汚水処理原価の低下が見込まれ、健全性は改善する見込みである。
</t>
    <rPh sb="1" eb="3">
      <t>リュウドウ</t>
    </rPh>
    <rPh sb="3" eb="5">
      <t>ヒリツ</t>
    </rPh>
    <rPh sb="6" eb="8">
      <t>シセツ</t>
    </rPh>
    <rPh sb="8" eb="10">
      <t>リヨウ</t>
    </rPh>
    <rPh sb="10" eb="11">
      <t>リツ</t>
    </rPh>
    <rPh sb="11" eb="12">
      <t>オヨ</t>
    </rPh>
    <rPh sb="13" eb="16">
      <t>スイセンカ</t>
    </rPh>
    <rPh sb="16" eb="17">
      <t>リツ</t>
    </rPh>
    <rPh sb="22" eb="24">
      <t>ルイジ</t>
    </rPh>
    <rPh sb="24" eb="26">
      <t>ダンタイ</t>
    </rPh>
    <rPh sb="27" eb="28">
      <t>クラ</t>
    </rPh>
    <rPh sb="30" eb="31">
      <t>ヒク</t>
    </rPh>
    <rPh sb="36" eb="38">
      <t>ケイジョウ</t>
    </rPh>
    <rPh sb="38" eb="40">
      <t>シュウシ</t>
    </rPh>
    <rPh sb="40" eb="42">
      <t>ヒリツ</t>
    </rPh>
    <rPh sb="43" eb="45">
      <t>ケイヒ</t>
    </rPh>
    <rPh sb="45" eb="47">
      <t>カイシュウ</t>
    </rPh>
    <rPh sb="47" eb="48">
      <t>リツ</t>
    </rPh>
    <rPh sb="48" eb="49">
      <t>オヨ</t>
    </rPh>
    <rPh sb="50" eb="52">
      <t>オスイ</t>
    </rPh>
    <rPh sb="52" eb="54">
      <t>ショリ</t>
    </rPh>
    <rPh sb="54" eb="56">
      <t>ゲンカ</t>
    </rPh>
    <rPh sb="62" eb="64">
      <t>サクネン</t>
    </rPh>
    <rPh sb="65" eb="67">
      <t>ヒカク</t>
    </rPh>
    <rPh sb="69" eb="71">
      <t>カイゼン</t>
    </rPh>
    <rPh sb="71" eb="73">
      <t>ケイコウ</t>
    </rPh>
    <phoneticPr fontId="4"/>
  </si>
  <si>
    <t xml:space="preserve"> 下境地区浄化センターは平成12年度、上頓野地区浄化センター平成14年度より供用が開始され、比較的新しいため管渠の改築等の必要性は低い。
　一方で、処理場やマンホールポンプ等の機械設備が今後2～3年の間に法定耐用年数を超えるため、今後はストックマネジメント計画に基づく施設の長寿命化等に努めていきたい。</t>
    <rPh sb="46" eb="49">
      <t>ヒカクテキ</t>
    </rPh>
    <rPh sb="49" eb="50">
      <t>アタラ</t>
    </rPh>
    <rPh sb="70" eb="72">
      <t>イッポウ</t>
    </rPh>
    <rPh sb="74" eb="77">
      <t>ショリジョウ</t>
    </rPh>
    <rPh sb="86" eb="87">
      <t>トウ</t>
    </rPh>
    <rPh sb="88" eb="90">
      <t>キカイ</t>
    </rPh>
    <rPh sb="90" eb="92">
      <t>セツビ</t>
    </rPh>
    <rPh sb="93" eb="95">
      <t>コンゴ</t>
    </rPh>
    <rPh sb="98" eb="99">
      <t>ネン</t>
    </rPh>
    <rPh sb="100" eb="101">
      <t>アイダ</t>
    </rPh>
    <rPh sb="102" eb="104">
      <t>ホウテイ</t>
    </rPh>
    <rPh sb="104" eb="106">
      <t>タイヨウ</t>
    </rPh>
    <rPh sb="106" eb="108">
      <t>ネンスウ</t>
    </rPh>
    <rPh sb="109" eb="110">
      <t>コ</t>
    </rPh>
    <rPh sb="115" eb="117">
      <t>コンゴ</t>
    </rPh>
    <rPh sb="128" eb="130">
      <t>ケイカク</t>
    </rPh>
    <rPh sb="131" eb="132">
      <t>モト</t>
    </rPh>
    <rPh sb="134" eb="136">
      <t>シセツ</t>
    </rPh>
    <rPh sb="137" eb="141">
      <t>チョウジュミョウカ</t>
    </rPh>
    <rPh sb="141" eb="142">
      <t>トウ</t>
    </rPh>
    <rPh sb="143" eb="144">
      <t>ツト</t>
    </rPh>
    <phoneticPr fontId="4"/>
  </si>
  <si>
    <t>　今後も維持管理費の削減や運営体制等を見直すことによる費用の削減と、水洗化促進による収益の拡大及び現在進めている法適用に対応した経営戦略を改定し、更なる経営の改善に努めていきたい。
　また、ストックマネジメント計画に基づく、管路施設の適切な点検維持管理、処理場の設備改修等に備えた投資計画の策定、公共下水道事業への接続など広域化等の検討を行っていく。</t>
    <rPh sb="1" eb="3">
      <t>コンゴ</t>
    </rPh>
    <rPh sb="37" eb="39">
      <t>ソクシン</t>
    </rPh>
    <rPh sb="42" eb="44">
      <t>シュウエキ</t>
    </rPh>
    <rPh sb="45" eb="47">
      <t>カクダイ</t>
    </rPh>
    <rPh sb="47" eb="48">
      <t>オヨ</t>
    </rPh>
    <rPh sb="49" eb="51">
      <t>ゲンザイ</t>
    </rPh>
    <rPh sb="69" eb="71">
      <t>カイテイ</t>
    </rPh>
    <rPh sb="73" eb="74">
      <t>サラ</t>
    </rPh>
    <rPh sb="76" eb="78">
      <t>ケイエイ</t>
    </rPh>
    <rPh sb="79" eb="81">
      <t>カイゼン</t>
    </rPh>
    <rPh sb="82" eb="83">
      <t>ツト</t>
    </rPh>
    <rPh sb="105" eb="107">
      <t>ケイカク</t>
    </rPh>
    <rPh sb="108" eb="109">
      <t>モト</t>
    </rPh>
    <rPh sb="112" eb="114">
      <t>カンロ</t>
    </rPh>
    <rPh sb="114" eb="116">
      <t>シセツ</t>
    </rPh>
    <rPh sb="117" eb="119">
      <t>テキセツ</t>
    </rPh>
    <rPh sb="120" eb="122">
      <t>テンケン</t>
    </rPh>
    <rPh sb="122" eb="124">
      <t>イジ</t>
    </rPh>
    <rPh sb="124" eb="126">
      <t>カンリ</t>
    </rPh>
    <rPh sb="127" eb="130">
      <t>ショリジョウ</t>
    </rPh>
    <rPh sb="131" eb="133">
      <t>セツビ</t>
    </rPh>
    <rPh sb="133" eb="135">
      <t>カイシュウ</t>
    </rPh>
    <rPh sb="137" eb="138">
      <t>ソナ</t>
    </rPh>
    <rPh sb="145" eb="147">
      <t>サクテイ</t>
    </rPh>
    <rPh sb="148" eb="150">
      <t>コウキョウ</t>
    </rPh>
    <rPh sb="150" eb="153">
      <t>ゲスイドウ</t>
    </rPh>
    <rPh sb="153" eb="155">
      <t>ジギョウ</t>
    </rPh>
    <rPh sb="157" eb="159">
      <t>セツゾク</t>
    </rPh>
    <rPh sb="161" eb="164">
      <t>コウイキカ</t>
    </rPh>
    <rPh sb="164" eb="165">
      <t>トウ</t>
    </rPh>
    <rPh sb="166" eb="16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</si>
</sst>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DD5-4532-92F7-BFFF3F50AA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0.25</c:v>
                </c:pt>
              </c:numCache>
            </c:numRef>
          </c:val>
          <c:smooth val="0"/>
          <c:extLst>
            <c:ext xmlns:c16="http://schemas.microsoft.com/office/drawing/2014/chart" uri="{C3380CC4-5D6E-409C-BE32-E72D297353CC}">
              <c16:uniqueId val="{00000001-DDD5-4532-92F7-BFFF3F50AA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46.49</c:v>
                </c:pt>
                <c:pt idx="4">
                  <c:v>47.37</c:v>
                </c:pt>
              </c:numCache>
            </c:numRef>
          </c:val>
          <c:extLst>
            <c:ext xmlns:c16="http://schemas.microsoft.com/office/drawing/2014/chart" uri="{C3380CC4-5D6E-409C-BE32-E72D297353CC}">
              <c16:uniqueId val="{00000000-F640-482B-9632-9D861195D2A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50.14</c:v>
                </c:pt>
                <c:pt idx="4">
                  <c:v>54.83</c:v>
                </c:pt>
              </c:numCache>
            </c:numRef>
          </c:val>
          <c:smooth val="0"/>
          <c:extLst>
            <c:ext xmlns:c16="http://schemas.microsoft.com/office/drawing/2014/chart" uri="{C3380CC4-5D6E-409C-BE32-E72D297353CC}">
              <c16:uniqueId val="{00000001-F640-482B-9632-9D861195D2A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73.569999999999993</c:v>
                </c:pt>
                <c:pt idx="4">
                  <c:v>69.28</c:v>
                </c:pt>
              </c:numCache>
            </c:numRef>
          </c:val>
          <c:extLst>
            <c:ext xmlns:c16="http://schemas.microsoft.com/office/drawing/2014/chart" uri="{C3380CC4-5D6E-409C-BE32-E72D297353CC}">
              <c16:uniqueId val="{00000000-D122-4FB4-BA05-264E7CDE22D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84.98</c:v>
                </c:pt>
                <c:pt idx="4">
                  <c:v>84.7</c:v>
                </c:pt>
              </c:numCache>
            </c:numRef>
          </c:val>
          <c:smooth val="0"/>
          <c:extLst>
            <c:ext xmlns:c16="http://schemas.microsoft.com/office/drawing/2014/chart" uri="{C3380CC4-5D6E-409C-BE32-E72D297353CC}">
              <c16:uniqueId val="{00000001-D122-4FB4-BA05-264E7CDE22D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101.59</c:v>
                </c:pt>
                <c:pt idx="4">
                  <c:v>100.7</c:v>
                </c:pt>
              </c:numCache>
            </c:numRef>
          </c:val>
          <c:extLst>
            <c:ext xmlns:c16="http://schemas.microsoft.com/office/drawing/2014/chart" uri="{C3380CC4-5D6E-409C-BE32-E72D297353CC}">
              <c16:uniqueId val="{00000000-BAC1-4233-B1AE-62CC60F029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103.6</c:v>
                </c:pt>
                <c:pt idx="4">
                  <c:v>106.37</c:v>
                </c:pt>
              </c:numCache>
            </c:numRef>
          </c:val>
          <c:smooth val="0"/>
          <c:extLst>
            <c:ext xmlns:c16="http://schemas.microsoft.com/office/drawing/2014/chart" uri="{C3380CC4-5D6E-409C-BE32-E72D297353CC}">
              <c16:uniqueId val="{00000001-BAC1-4233-B1AE-62CC60F029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4.8899999999999997</c:v>
                </c:pt>
                <c:pt idx="4">
                  <c:v>9.77</c:v>
                </c:pt>
              </c:numCache>
            </c:numRef>
          </c:val>
          <c:extLst>
            <c:ext xmlns:c16="http://schemas.microsoft.com/office/drawing/2014/chart" uri="{C3380CC4-5D6E-409C-BE32-E72D297353CC}">
              <c16:uniqueId val="{00000000-5B18-4362-9A1E-0C0484C099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23.06</c:v>
                </c:pt>
                <c:pt idx="4">
                  <c:v>20.34</c:v>
                </c:pt>
              </c:numCache>
            </c:numRef>
          </c:val>
          <c:smooth val="0"/>
          <c:extLst>
            <c:ext xmlns:c16="http://schemas.microsoft.com/office/drawing/2014/chart" uri="{C3380CC4-5D6E-409C-BE32-E72D297353CC}">
              <c16:uniqueId val="{00000001-5B18-4362-9A1E-0C0484C099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2C2-4E71-9EAD-BACB5A37EF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2C2-4E71-9EAD-BACB5A37EF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9AB-404F-9335-0814938820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193.99</c:v>
                </c:pt>
                <c:pt idx="4">
                  <c:v>139.02000000000001</c:v>
                </c:pt>
              </c:numCache>
            </c:numRef>
          </c:val>
          <c:smooth val="0"/>
          <c:extLst>
            <c:ext xmlns:c16="http://schemas.microsoft.com/office/drawing/2014/chart" uri="{C3380CC4-5D6E-409C-BE32-E72D297353CC}">
              <c16:uniqueId val="{00000001-99AB-404F-9335-0814938820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9.15</c:v>
                </c:pt>
                <c:pt idx="4">
                  <c:v>15.34</c:v>
                </c:pt>
              </c:numCache>
            </c:numRef>
          </c:val>
          <c:extLst>
            <c:ext xmlns:c16="http://schemas.microsoft.com/office/drawing/2014/chart" uri="{C3380CC4-5D6E-409C-BE32-E72D297353CC}">
              <c16:uniqueId val="{00000000-D81D-4CD5-8061-05EBFF4D67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26.99</c:v>
                </c:pt>
                <c:pt idx="4">
                  <c:v>29.13</c:v>
                </c:pt>
              </c:numCache>
            </c:numRef>
          </c:val>
          <c:smooth val="0"/>
          <c:extLst>
            <c:ext xmlns:c16="http://schemas.microsoft.com/office/drawing/2014/chart" uri="{C3380CC4-5D6E-409C-BE32-E72D297353CC}">
              <c16:uniqueId val="{00000001-D81D-4CD5-8061-05EBFF4D67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244-4A33-A641-82EC3189B2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826.83</c:v>
                </c:pt>
                <c:pt idx="4">
                  <c:v>867.83</c:v>
                </c:pt>
              </c:numCache>
            </c:numRef>
          </c:val>
          <c:smooth val="0"/>
          <c:extLst>
            <c:ext xmlns:c16="http://schemas.microsoft.com/office/drawing/2014/chart" uri="{C3380CC4-5D6E-409C-BE32-E72D297353CC}">
              <c16:uniqueId val="{00000001-4244-4A33-A641-82EC3189B2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58.96</c:v>
                </c:pt>
                <c:pt idx="4">
                  <c:v>68.319999999999993</c:v>
                </c:pt>
              </c:numCache>
            </c:numRef>
          </c:val>
          <c:extLst>
            <c:ext xmlns:c16="http://schemas.microsoft.com/office/drawing/2014/chart" uri="{C3380CC4-5D6E-409C-BE32-E72D297353CC}">
              <c16:uniqueId val="{00000000-F162-415B-91CC-B87EDEB7F4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57.31</c:v>
                </c:pt>
                <c:pt idx="4">
                  <c:v>57.08</c:v>
                </c:pt>
              </c:numCache>
            </c:numRef>
          </c:val>
          <c:smooth val="0"/>
          <c:extLst>
            <c:ext xmlns:c16="http://schemas.microsoft.com/office/drawing/2014/chart" uri="{C3380CC4-5D6E-409C-BE32-E72D297353CC}">
              <c16:uniqueId val="{00000001-F162-415B-91CC-B87EDEB7F4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327.89</c:v>
                </c:pt>
                <c:pt idx="4">
                  <c:v>282.22000000000003</c:v>
                </c:pt>
              </c:numCache>
            </c:numRef>
          </c:val>
          <c:extLst>
            <c:ext xmlns:c16="http://schemas.microsoft.com/office/drawing/2014/chart" uri="{C3380CC4-5D6E-409C-BE32-E72D297353CC}">
              <c16:uniqueId val="{00000000-BD75-475E-B477-EF3D32D8B8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273.52</c:v>
                </c:pt>
                <c:pt idx="4">
                  <c:v>274.99</c:v>
                </c:pt>
              </c:numCache>
            </c:numRef>
          </c:val>
          <c:smooth val="0"/>
          <c:extLst>
            <c:ext xmlns:c16="http://schemas.microsoft.com/office/drawing/2014/chart" uri="{C3380CC4-5D6E-409C-BE32-E72D297353CC}">
              <c16:uniqueId val="{00000001-BD75-475E-B477-EF3D32D8B8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 zoomScaleNormal="100" workbookViewId="0">
      <selection activeCell="AY58" sqref="AY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福岡県　直方市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56240</v>
      </c>
      <c r="AM8" s="51"/>
      <c r="AN8" s="51"/>
      <c r="AO8" s="51"/>
      <c r="AP8" s="51"/>
      <c r="AQ8" s="51"/>
      <c r="AR8" s="51"/>
      <c r="AS8" s="51"/>
      <c r="AT8" s="46">
        <f>データ!T6</f>
        <v>61.76</v>
      </c>
      <c r="AU8" s="46"/>
      <c r="AV8" s="46"/>
      <c r="AW8" s="46"/>
      <c r="AX8" s="46"/>
      <c r="AY8" s="46"/>
      <c r="AZ8" s="46"/>
      <c r="BA8" s="46"/>
      <c r="BB8" s="46">
        <f>データ!U6</f>
        <v>910.62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58.59</v>
      </c>
      <c r="J10" s="46"/>
      <c r="K10" s="46"/>
      <c r="L10" s="46"/>
      <c r="M10" s="46"/>
      <c r="N10" s="46"/>
      <c r="O10" s="46"/>
      <c r="P10" s="46">
        <f>データ!P6</f>
        <v>3.07</v>
      </c>
      <c r="Q10" s="46"/>
      <c r="R10" s="46"/>
      <c r="S10" s="46"/>
      <c r="T10" s="46"/>
      <c r="U10" s="46"/>
      <c r="V10" s="46"/>
      <c r="W10" s="46">
        <f>データ!Q6</f>
        <v>90.19</v>
      </c>
      <c r="X10" s="46"/>
      <c r="Y10" s="46"/>
      <c r="Z10" s="46"/>
      <c r="AA10" s="46"/>
      <c r="AB10" s="46"/>
      <c r="AC10" s="46"/>
      <c r="AD10" s="51">
        <f>データ!R6</f>
        <v>3960</v>
      </c>
      <c r="AE10" s="51"/>
      <c r="AF10" s="51"/>
      <c r="AG10" s="51"/>
      <c r="AH10" s="51"/>
      <c r="AI10" s="51"/>
      <c r="AJ10" s="51"/>
      <c r="AK10" s="2"/>
      <c r="AL10" s="51">
        <f>データ!V6</f>
        <v>1725</v>
      </c>
      <c r="AM10" s="51"/>
      <c r="AN10" s="51"/>
      <c r="AO10" s="51"/>
      <c r="AP10" s="51"/>
      <c r="AQ10" s="51"/>
      <c r="AR10" s="51"/>
      <c r="AS10" s="51"/>
      <c r="AT10" s="46">
        <f>データ!W6</f>
        <v>0.5</v>
      </c>
      <c r="AU10" s="46"/>
      <c r="AV10" s="46"/>
      <c r="AW10" s="46"/>
      <c r="AX10" s="46"/>
      <c r="AY10" s="46"/>
      <c r="AZ10" s="46"/>
      <c r="BA10" s="46"/>
      <c r="BB10" s="46">
        <f>データ!X6</f>
        <v>3450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aazRPC2qNq3vrE2db7tCV+OA9b3snbD07PI29luATZ1Z1Qf0hMvO2dy8r7A5zIRj+DafwEe1F5yKWwjBMP6TQA==" saltValue="3vE/tpdeWuRT4NJcKKWku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402044</v>
      </c>
      <c r="D6" s="33">
        <f t="shared" si="3"/>
        <v>46</v>
      </c>
      <c r="E6" s="33">
        <f t="shared" si="3"/>
        <v>17</v>
      </c>
      <c r="F6" s="33">
        <f t="shared" si="3"/>
        <v>5</v>
      </c>
      <c r="G6" s="33">
        <f t="shared" si="3"/>
        <v>0</v>
      </c>
      <c r="H6" s="33" t="str">
        <f t="shared" si="3"/>
        <v>福岡県　直方市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58.59</v>
      </c>
      <c r="P6" s="34">
        <f t="shared" si="3"/>
        <v>3.07</v>
      </c>
      <c r="Q6" s="34">
        <f t="shared" si="3"/>
        <v>90.19</v>
      </c>
      <c r="R6" s="34">
        <f t="shared" si="3"/>
        <v>3960</v>
      </c>
      <c r="S6" s="34">
        <f t="shared" si="3"/>
        <v>56240</v>
      </c>
      <c r="T6" s="34">
        <f t="shared" si="3"/>
        <v>61.76</v>
      </c>
      <c r="U6" s="34">
        <f t="shared" si="3"/>
        <v>910.62</v>
      </c>
      <c r="V6" s="34">
        <f t="shared" si="3"/>
        <v>1725</v>
      </c>
      <c r="W6" s="34">
        <f t="shared" si="3"/>
        <v>0.5</v>
      </c>
      <c r="X6" s="34">
        <f t="shared" si="3"/>
        <v>3450</v>
      </c>
      <c r="Y6" s="35" t="str">
        <f>IF(Y7="",NA(),Y7)</f>
        <v>-</v>
      </c>
      <c r="Z6" s="35" t="str">
        <f t="shared" ref="Z6:AH6" si="4">IF(Z7="",NA(),Z7)</f>
        <v>-</v>
      </c>
      <c r="AA6" s="35" t="str">
        <f t="shared" si="4"/>
        <v>-</v>
      </c>
      <c r="AB6" s="35">
        <f t="shared" si="4"/>
        <v>101.59</v>
      </c>
      <c r="AC6" s="35">
        <f t="shared" si="4"/>
        <v>100.7</v>
      </c>
      <c r="AD6" s="35" t="str">
        <f t="shared" si="4"/>
        <v>-</v>
      </c>
      <c r="AE6" s="35" t="str">
        <f t="shared" si="4"/>
        <v>-</v>
      </c>
      <c r="AF6" s="35" t="str">
        <f t="shared" si="4"/>
        <v>-</v>
      </c>
      <c r="AG6" s="35">
        <f t="shared" si="4"/>
        <v>103.6</v>
      </c>
      <c r="AH6" s="35">
        <f t="shared" si="4"/>
        <v>106.37</v>
      </c>
      <c r="AI6" s="34" t="str">
        <f>IF(AI7="","",IF(AI7="-","【-】","【"&amp;SUBSTITUTE(TEXT(AI7,"#,##0.00"),"-","△")&amp;"】"))</f>
        <v>【104.99】</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193.99</v>
      </c>
      <c r="AS6" s="35">
        <f t="shared" si="5"/>
        <v>139.02000000000001</v>
      </c>
      <c r="AT6" s="34" t="str">
        <f>IF(AT7="","",IF(AT7="-","【-】","【"&amp;SUBSTITUTE(TEXT(AT7,"#,##0.00"),"-","△")&amp;"】"))</f>
        <v>【121.19】</v>
      </c>
      <c r="AU6" s="35" t="str">
        <f>IF(AU7="",NA(),AU7)</f>
        <v>-</v>
      </c>
      <c r="AV6" s="35" t="str">
        <f t="shared" ref="AV6:BD6" si="6">IF(AV7="",NA(),AV7)</f>
        <v>-</v>
      </c>
      <c r="AW6" s="35" t="str">
        <f t="shared" si="6"/>
        <v>-</v>
      </c>
      <c r="AX6" s="35">
        <f t="shared" si="6"/>
        <v>9.15</v>
      </c>
      <c r="AY6" s="35">
        <f t="shared" si="6"/>
        <v>15.34</v>
      </c>
      <c r="AZ6" s="35" t="str">
        <f t="shared" si="6"/>
        <v>-</v>
      </c>
      <c r="BA6" s="35" t="str">
        <f t="shared" si="6"/>
        <v>-</v>
      </c>
      <c r="BB6" s="35" t="str">
        <f t="shared" si="6"/>
        <v>-</v>
      </c>
      <c r="BC6" s="35">
        <f t="shared" si="6"/>
        <v>26.99</v>
      </c>
      <c r="BD6" s="35">
        <f t="shared" si="6"/>
        <v>29.13</v>
      </c>
      <c r="BE6" s="34" t="str">
        <f>IF(BE7="","",IF(BE7="-","【-】","【"&amp;SUBSTITUTE(TEXT(BE7,"#,##0.00"),"-","△")&amp;"】"))</f>
        <v>【32.80】</v>
      </c>
      <c r="BF6" s="35" t="str">
        <f>IF(BF7="",NA(),BF7)</f>
        <v>-</v>
      </c>
      <c r="BG6" s="35" t="str">
        <f t="shared" ref="BG6:BO6" si="7">IF(BG7="",NA(),BG7)</f>
        <v>-</v>
      </c>
      <c r="BH6" s="35" t="str">
        <f t="shared" si="7"/>
        <v>-</v>
      </c>
      <c r="BI6" s="34">
        <f t="shared" si="7"/>
        <v>0</v>
      </c>
      <c r="BJ6" s="34">
        <f t="shared" si="7"/>
        <v>0</v>
      </c>
      <c r="BK6" s="35" t="str">
        <f t="shared" si="7"/>
        <v>-</v>
      </c>
      <c r="BL6" s="35" t="str">
        <f t="shared" si="7"/>
        <v>-</v>
      </c>
      <c r="BM6" s="35" t="str">
        <f t="shared" si="7"/>
        <v>-</v>
      </c>
      <c r="BN6" s="35">
        <f t="shared" si="7"/>
        <v>826.83</v>
      </c>
      <c r="BO6" s="35">
        <f t="shared" si="7"/>
        <v>867.83</v>
      </c>
      <c r="BP6" s="34" t="str">
        <f>IF(BP7="","",IF(BP7="-","【-】","【"&amp;SUBSTITUTE(TEXT(BP7,"#,##0.00"),"-","△")&amp;"】"))</f>
        <v>【832.52】</v>
      </c>
      <c r="BQ6" s="35" t="str">
        <f>IF(BQ7="",NA(),BQ7)</f>
        <v>-</v>
      </c>
      <c r="BR6" s="35" t="str">
        <f t="shared" ref="BR6:BZ6" si="8">IF(BR7="",NA(),BR7)</f>
        <v>-</v>
      </c>
      <c r="BS6" s="35" t="str">
        <f t="shared" si="8"/>
        <v>-</v>
      </c>
      <c r="BT6" s="35">
        <f t="shared" si="8"/>
        <v>58.96</v>
      </c>
      <c r="BU6" s="35">
        <f t="shared" si="8"/>
        <v>68.319999999999993</v>
      </c>
      <c r="BV6" s="35" t="str">
        <f t="shared" si="8"/>
        <v>-</v>
      </c>
      <c r="BW6" s="35" t="str">
        <f t="shared" si="8"/>
        <v>-</v>
      </c>
      <c r="BX6" s="35" t="str">
        <f t="shared" si="8"/>
        <v>-</v>
      </c>
      <c r="BY6" s="35">
        <f t="shared" si="8"/>
        <v>57.31</v>
      </c>
      <c r="BZ6" s="35">
        <f t="shared" si="8"/>
        <v>57.08</v>
      </c>
      <c r="CA6" s="34" t="str">
        <f>IF(CA7="","",IF(CA7="-","【-】","【"&amp;SUBSTITUTE(TEXT(CA7,"#,##0.00"),"-","△")&amp;"】"))</f>
        <v>【60.94】</v>
      </c>
      <c r="CB6" s="35" t="str">
        <f>IF(CB7="",NA(),CB7)</f>
        <v>-</v>
      </c>
      <c r="CC6" s="35" t="str">
        <f t="shared" ref="CC6:CK6" si="9">IF(CC7="",NA(),CC7)</f>
        <v>-</v>
      </c>
      <c r="CD6" s="35" t="str">
        <f t="shared" si="9"/>
        <v>-</v>
      </c>
      <c r="CE6" s="35">
        <f t="shared" si="9"/>
        <v>327.89</v>
      </c>
      <c r="CF6" s="35">
        <f t="shared" si="9"/>
        <v>282.22000000000003</v>
      </c>
      <c r="CG6" s="35" t="str">
        <f t="shared" si="9"/>
        <v>-</v>
      </c>
      <c r="CH6" s="35" t="str">
        <f t="shared" si="9"/>
        <v>-</v>
      </c>
      <c r="CI6" s="35" t="str">
        <f t="shared" si="9"/>
        <v>-</v>
      </c>
      <c r="CJ6" s="35">
        <f t="shared" si="9"/>
        <v>273.52</v>
      </c>
      <c r="CK6" s="35">
        <f t="shared" si="9"/>
        <v>274.99</v>
      </c>
      <c r="CL6" s="34" t="str">
        <f>IF(CL7="","",IF(CL7="-","【-】","【"&amp;SUBSTITUTE(TEXT(CL7,"#,##0.00"),"-","△")&amp;"】"))</f>
        <v>【253.04】</v>
      </c>
      <c r="CM6" s="35" t="str">
        <f>IF(CM7="",NA(),CM7)</f>
        <v>-</v>
      </c>
      <c r="CN6" s="35" t="str">
        <f t="shared" ref="CN6:CV6" si="10">IF(CN7="",NA(),CN7)</f>
        <v>-</v>
      </c>
      <c r="CO6" s="35" t="str">
        <f t="shared" si="10"/>
        <v>-</v>
      </c>
      <c r="CP6" s="35">
        <f t="shared" si="10"/>
        <v>46.49</v>
      </c>
      <c r="CQ6" s="35">
        <f t="shared" si="10"/>
        <v>47.37</v>
      </c>
      <c r="CR6" s="35" t="str">
        <f t="shared" si="10"/>
        <v>-</v>
      </c>
      <c r="CS6" s="35" t="str">
        <f t="shared" si="10"/>
        <v>-</v>
      </c>
      <c r="CT6" s="35" t="str">
        <f t="shared" si="10"/>
        <v>-</v>
      </c>
      <c r="CU6" s="35">
        <f t="shared" si="10"/>
        <v>50.14</v>
      </c>
      <c r="CV6" s="35">
        <f t="shared" si="10"/>
        <v>54.83</v>
      </c>
      <c r="CW6" s="34" t="str">
        <f>IF(CW7="","",IF(CW7="-","【-】","【"&amp;SUBSTITUTE(TEXT(CW7,"#,##0.00"),"-","△")&amp;"】"))</f>
        <v>【54.84】</v>
      </c>
      <c r="CX6" s="35" t="str">
        <f>IF(CX7="",NA(),CX7)</f>
        <v>-</v>
      </c>
      <c r="CY6" s="35" t="str">
        <f t="shared" ref="CY6:DG6" si="11">IF(CY7="",NA(),CY7)</f>
        <v>-</v>
      </c>
      <c r="CZ6" s="35" t="str">
        <f t="shared" si="11"/>
        <v>-</v>
      </c>
      <c r="DA6" s="35">
        <f t="shared" si="11"/>
        <v>73.569999999999993</v>
      </c>
      <c r="DB6" s="35">
        <f t="shared" si="11"/>
        <v>69.28</v>
      </c>
      <c r="DC6" s="35" t="str">
        <f t="shared" si="11"/>
        <v>-</v>
      </c>
      <c r="DD6" s="35" t="str">
        <f t="shared" si="11"/>
        <v>-</v>
      </c>
      <c r="DE6" s="35" t="str">
        <f t="shared" si="11"/>
        <v>-</v>
      </c>
      <c r="DF6" s="35">
        <f t="shared" si="11"/>
        <v>84.98</v>
      </c>
      <c r="DG6" s="35">
        <f t="shared" si="11"/>
        <v>84.7</v>
      </c>
      <c r="DH6" s="34" t="str">
        <f>IF(DH7="","",IF(DH7="-","【-】","【"&amp;SUBSTITUTE(TEXT(DH7,"#,##0.00"),"-","△")&amp;"】"))</f>
        <v>【86.60】</v>
      </c>
      <c r="DI6" s="35" t="str">
        <f>IF(DI7="",NA(),DI7)</f>
        <v>-</v>
      </c>
      <c r="DJ6" s="35" t="str">
        <f t="shared" ref="DJ6:DR6" si="12">IF(DJ7="",NA(),DJ7)</f>
        <v>-</v>
      </c>
      <c r="DK6" s="35" t="str">
        <f t="shared" si="12"/>
        <v>-</v>
      </c>
      <c r="DL6" s="35">
        <f t="shared" si="12"/>
        <v>4.8899999999999997</v>
      </c>
      <c r="DM6" s="35">
        <f t="shared" si="12"/>
        <v>9.77</v>
      </c>
      <c r="DN6" s="35" t="str">
        <f t="shared" si="12"/>
        <v>-</v>
      </c>
      <c r="DO6" s="35" t="str">
        <f t="shared" si="12"/>
        <v>-</v>
      </c>
      <c r="DP6" s="35" t="str">
        <f t="shared" si="12"/>
        <v>-</v>
      </c>
      <c r="DQ6" s="35">
        <f t="shared" si="12"/>
        <v>23.06</v>
      </c>
      <c r="DR6" s="35">
        <f t="shared" si="12"/>
        <v>20.34</v>
      </c>
      <c r="DS6" s="34" t="str">
        <f>IF(DS7="","",IF(DS7="-","【-】","【"&amp;SUBSTITUTE(TEXT(DS7,"#,##0.00"),"-","△")&amp;"】"))</f>
        <v>【22.21】</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0.02</v>
      </c>
      <c r="EN6" s="35">
        <f t="shared" si="14"/>
        <v>0.25</v>
      </c>
      <c r="EO6" s="34" t="str">
        <f>IF(EO7="","",IF(EO7="-","【-】","【"&amp;SUBSTITUTE(TEXT(EO7,"#,##0.00"),"-","△")&amp;"】"))</f>
        <v>【0.16】</v>
      </c>
    </row>
    <row r="7" spans="1:148" s="36" customFormat="1" x14ac:dyDescent="0.15">
      <c r="A7" s="28"/>
      <c r="B7" s="37">
        <v>2020</v>
      </c>
      <c r="C7" s="37">
        <v>402044</v>
      </c>
      <c r="D7" s="37">
        <v>46</v>
      </c>
      <c r="E7" s="37">
        <v>17</v>
      </c>
      <c r="F7" s="37">
        <v>5</v>
      </c>
      <c r="G7" s="37">
        <v>0</v>
      </c>
      <c r="H7" s="37" t="s">
        <v>96</v>
      </c>
      <c r="I7" s="37" t="s">
        <v>97</v>
      </c>
      <c r="J7" s="37" t="s">
        <v>98</v>
      </c>
      <c r="K7" s="37" t="s">
        <v>99</v>
      </c>
      <c r="L7" s="37" t="s">
        <v>100</v>
      </c>
      <c r="M7" s="37" t="s">
        <v>101</v>
      </c>
      <c r="N7" s="38" t="s">
        <v>102</v>
      </c>
      <c r="O7" s="38">
        <v>58.59</v>
      </c>
      <c r="P7" s="38">
        <v>3.07</v>
      </c>
      <c r="Q7" s="38">
        <v>90.19</v>
      </c>
      <c r="R7" s="38">
        <v>3960</v>
      </c>
      <c r="S7" s="38">
        <v>56240</v>
      </c>
      <c r="T7" s="38">
        <v>61.76</v>
      </c>
      <c r="U7" s="38">
        <v>910.62</v>
      </c>
      <c r="V7" s="38">
        <v>1725</v>
      </c>
      <c r="W7" s="38">
        <v>0.5</v>
      </c>
      <c r="X7" s="38">
        <v>3450</v>
      </c>
      <c r="Y7" s="38" t="s">
        <v>102</v>
      </c>
      <c r="Z7" s="38" t="s">
        <v>102</v>
      </c>
      <c r="AA7" s="38" t="s">
        <v>102</v>
      </c>
      <c r="AB7" s="38">
        <v>101.59</v>
      </c>
      <c r="AC7" s="38">
        <v>100.7</v>
      </c>
      <c r="AD7" s="38" t="s">
        <v>102</v>
      </c>
      <c r="AE7" s="38" t="s">
        <v>102</v>
      </c>
      <c r="AF7" s="38" t="s">
        <v>102</v>
      </c>
      <c r="AG7" s="38">
        <v>103.6</v>
      </c>
      <c r="AH7" s="38">
        <v>106.37</v>
      </c>
      <c r="AI7" s="38">
        <v>104.99</v>
      </c>
      <c r="AJ7" s="38" t="s">
        <v>102</v>
      </c>
      <c r="AK7" s="38" t="s">
        <v>102</v>
      </c>
      <c r="AL7" s="38" t="s">
        <v>102</v>
      </c>
      <c r="AM7" s="38">
        <v>0</v>
      </c>
      <c r="AN7" s="38">
        <v>0</v>
      </c>
      <c r="AO7" s="38" t="s">
        <v>102</v>
      </c>
      <c r="AP7" s="38" t="s">
        <v>102</v>
      </c>
      <c r="AQ7" s="38" t="s">
        <v>102</v>
      </c>
      <c r="AR7" s="38">
        <v>193.99</v>
      </c>
      <c r="AS7" s="38">
        <v>139.02000000000001</v>
      </c>
      <c r="AT7" s="38">
        <v>121.19</v>
      </c>
      <c r="AU7" s="38" t="s">
        <v>102</v>
      </c>
      <c r="AV7" s="38" t="s">
        <v>102</v>
      </c>
      <c r="AW7" s="38" t="s">
        <v>102</v>
      </c>
      <c r="AX7" s="38">
        <v>9.15</v>
      </c>
      <c r="AY7" s="38">
        <v>15.34</v>
      </c>
      <c r="AZ7" s="38" t="s">
        <v>102</v>
      </c>
      <c r="BA7" s="38" t="s">
        <v>102</v>
      </c>
      <c r="BB7" s="38" t="s">
        <v>102</v>
      </c>
      <c r="BC7" s="38">
        <v>26.99</v>
      </c>
      <c r="BD7" s="38">
        <v>29.13</v>
      </c>
      <c r="BE7" s="38">
        <v>32.799999999999997</v>
      </c>
      <c r="BF7" s="38" t="s">
        <v>102</v>
      </c>
      <c r="BG7" s="38" t="s">
        <v>102</v>
      </c>
      <c r="BH7" s="38" t="s">
        <v>102</v>
      </c>
      <c r="BI7" s="38">
        <v>0</v>
      </c>
      <c r="BJ7" s="38">
        <v>0</v>
      </c>
      <c r="BK7" s="38" t="s">
        <v>102</v>
      </c>
      <c r="BL7" s="38" t="s">
        <v>102</v>
      </c>
      <c r="BM7" s="38" t="s">
        <v>102</v>
      </c>
      <c r="BN7" s="38">
        <v>826.83</v>
      </c>
      <c r="BO7" s="38">
        <v>867.83</v>
      </c>
      <c r="BP7" s="38">
        <v>832.52</v>
      </c>
      <c r="BQ7" s="38" t="s">
        <v>102</v>
      </c>
      <c r="BR7" s="38" t="s">
        <v>102</v>
      </c>
      <c r="BS7" s="38" t="s">
        <v>102</v>
      </c>
      <c r="BT7" s="38">
        <v>58.96</v>
      </c>
      <c r="BU7" s="38">
        <v>68.319999999999993</v>
      </c>
      <c r="BV7" s="38" t="s">
        <v>102</v>
      </c>
      <c r="BW7" s="38" t="s">
        <v>102</v>
      </c>
      <c r="BX7" s="38" t="s">
        <v>102</v>
      </c>
      <c r="BY7" s="38">
        <v>57.31</v>
      </c>
      <c r="BZ7" s="38">
        <v>57.08</v>
      </c>
      <c r="CA7" s="38">
        <v>60.94</v>
      </c>
      <c r="CB7" s="38" t="s">
        <v>102</v>
      </c>
      <c r="CC7" s="38" t="s">
        <v>102</v>
      </c>
      <c r="CD7" s="38" t="s">
        <v>102</v>
      </c>
      <c r="CE7" s="38">
        <v>327.89</v>
      </c>
      <c r="CF7" s="38">
        <v>282.22000000000003</v>
      </c>
      <c r="CG7" s="38" t="s">
        <v>102</v>
      </c>
      <c r="CH7" s="38" t="s">
        <v>102</v>
      </c>
      <c r="CI7" s="38" t="s">
        <v>102</v>
      </c>
      <c r="CJ7" s="38">
        <v>273.52</v>
      </c>
      <c r="CK7" s="38">
        <v>274.99</v>
      </c>
      <c r="CL7" s="38">
        <v>253.04</v>
      </c>
      <c r="CM7" s="38" t="s">
        <v>102</v>
      </c>
      <c r="CN7" s="38" t="s">
        <v>102</v>
      </c>
      <c r="CO7" s="38" t="s">
        <v>102</v>
      </c>
      <c r="CP7" s="38">
        <v>46.49</v>
      </c>
      <c r="CQ7" s="38">
        <v>47.37</v>
      </c>
      <c r="CR7" s="38" t="s">
        <v>102</v>
      </c>
      <c r="CS7" s="38" t="s">
        <v>102</v>
      </c>
      <c r="CT7" s="38" t="s">
        <v>102</v>
      </c>
      <c r="CU7" s="38">
        <v>50.14</v>
      </c>
      <c r="CV7" s="38">
        <v>54.83</v>
      </c>
      <c r="CW7" s="38">
        <v>54.84</v>
      </c>
      <c r="CX7" s="38" t="s">
        <v>102</v>
      </c>
      <c r="CY7" s="38" t="s">
        <v>102</v>
      </c>
      <c r="CZ7" s="38" t="s">
        <v>102</v>
      </c>
      <c r="DA7" s="38">
        <v>73.569999999999993</v>
      </c>
      <c r="DB7" s="38">
        <v>69.28</v>
      </c>
      <c r="DC7" s="38" t="s">
        <v>102</v>
      </c>
      <c r="DD7" s="38" t="s">
        <v>102</v>
      </c>
      <c r="DE7" s="38" t="s">
        <v>102</v>
      </c>
      <c r="DF7" s="38">
        <v>84.98</v>
      </c>
      <c r="DG7" s="38">
        <v>84.7</v>
      </c>
      <c r="DH7" s="38">
        <v>86.6</v>
      </c>
      <c r="DI7" s="38" t="s">
        <v>102</v>
      </c>
      <c r="DJ7" s="38" t="s">
        <v>102</v>
      </c>
      <c r="DK7" s="38" t="s">
        <v>102</v>
      </c>
      <c r="DL7" s="38">
        <v>4.8899999999999997</v>
      </c>
      <c r="DM7" s="38">
        <v>9.77</v>
      </c>
      <c r="DN7" s="38" t="s">
        <v>102</v>
      </c>
      <c r="DO7" s="38" t="s">
        <v>102</v>
      </c>
      <c r="DP7" s="38" t="s">
        <v>102</v>
      </c>
      <c r="DQ7" s="38">
        <v>23.06</v>
      </c>
      <c r="DR7" s="38">
        <v>20.34</v>
      </c>
      <c r="DS7" s="38">
        <v>22.21</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2022-01-12T04:35:35Z</cp:lastPrinted>
  <dcterms:created xsi:type="dcterms:W3CDTF">2021-12-03T07:34:47Z</dcterms:created>
  <dcterms:modified xsi:type="dcterms:W3CDTF">2023-03-29T02:53:00Z</dcterms:modified>
  <cp:category/>
</cp:coreProperties>
</file>