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msrvfl04b\42上下水道・環境部\01下水道課\01下水道庶務係\【F-8-0】諸務\1.公共下水道\2.諸務【5.公（部・非）】\庁外文書（通知等）\各種調査物〈庁外）\経営比較分析表\Ｒ05\"/>
    </mc:Choice>
  </mc:AlternateContent>
  <workbookProtection workbookAlgorithmName="SHA-512" workbookHashValue="cR4qBOJZWgDtWF8VYcouY+8NAFNkCmQPEC/PGgnaJDGcM7Ge5X/a8/AJPAwcQeY4XikRCKSNsidvm1//MPQ/5w==" workbookSaltValue="PGat6kHS1BD0P4VgqCqu1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I10" i="4"/>
  <c r="AT8" i="4"/>
  <c r="AL8" i="4"/>
  <c r="W8" i="4"/>
  <c r="P8" i="4"/>
  <c r="I8" i="4"/>
  <c r="B6" i="4"/>
</calcChain>
</file>

<file path=xl/sharedStrings.xml><?xml version="1.0" encoding="utf-8"?>
<sst xmlns="http://schemas.openxmlformats.org/spreadsheetml/2006/main" count="253" uniqueCount="116">
  <si>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</si>
  <si>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</si>
  <si>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</si>
  <si>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</si>
  <si>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</si>
  <si>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</si>
  <si>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</si>
  <si>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</si>
  <si>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</si>
  <si>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</si>
  <si>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</si>
  <si>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</si>
  <si>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</si>
  <si>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</si>
  <si>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</si>
  <si>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</si>
  <si>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</si>
  <si>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</si>
  <si>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</si>
  <si>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</si>
  <si>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</si>
  <si>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</si>
  <si>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</si>
  <si>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</si>
  <si>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</si>
  <si>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</si>
  <si>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</si>
  <si>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</si>
  <si>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</si>
  <si>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</si>
  <si>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</si>
  <si>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</si>
  <si>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</si>
  <si>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</si>
  <si>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</si>
  <si>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</si>
  <si>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</si>
  <si>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</si>
  <si>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</si>
  <si>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</si>
  <si>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</si>
  <si>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</si>
  <si>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</si>
  <si>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</si>
  <si>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</si>
  <si>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</si>
  <si>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</si>
  <si>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</si>
  <si>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</si>
  <si>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</si>
  <si>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</si>
  <si>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</si>
  <si>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</si>
  <si>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</si>
  <si>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</si>
  <si>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</si>
  <si>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</si>
  <si>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</si>
  <si>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</si>
  <si>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</si>
  <si>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</si>
  <si>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</si>
  <si>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</si>
  <si>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</si>
  <si>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</si>
  <si>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</si>
  <si>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</si>
  <si>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</si>
  <si>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</si>
  <si>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</si>
  <si>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</si>
  <si>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</si>
  <si>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</si>
  <si>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</si>
  <si>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</si>
  <si>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</si>
  <si>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</si>
  <si>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</si>
  <si>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</si>
  <si>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</si>
  <si>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</si>
  <si>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</si>
  <si>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</si>
  <si>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</si>
  <si>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</si>
  <si>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</si>
  <si>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</si>
  <si>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</si>
  <si>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</si>
  <si>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</si>
  <si>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</si>
  <si>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</si>
  <si>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</si>
  <si>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</si>
  <si>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</si>
  <si>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</si>
  <si>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直方市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</si>
  <si>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</si>
  <si>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</si>
  <si>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</si>
  <si>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</si>
  <si>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</si>
  <si>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</si>
  <si>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</si>
  <si>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</si>
  <si>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</si>
  <si>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</si>
  <si>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</si>
  <si>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</si>
  <si>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</si>
  <si>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</si>
  <si>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</si>
  <si>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</si>
  <si>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流動比率や汚水処理原価及び水洗化率については、改善の兆しが見えてきたが、依然として類似団体と比較し乖離が大きい。また経費回収率については、平均を上回ったが、目標の80％には程遠い数値となっている。施設使用率等については、類似団体を下回っており課題が残る。
　今後は企業債利息や機械設備に係る減価償却費の大幅な減少により、汚水処理原価の低下が見込まれ、健全性は改善する見込みである。
</t>
    <rPh sb="1" eb="3">
      <t>リュウドウ</t>
    </rPh>
    <rPh sb="3" eb="5">
      <t>ヒリツ</t>
    </rPh>
    <rPh sb="6" eb="8">
      <t>オスイ</t>
    </rPh>
    <rPh sb="8" eb="10">
      <t>ショリ</t>
    </rPh>
    <rPh sb="10" eb="12">
      <t>ゲンカ</t>
    </rPh>
    <rPh sb="12" eb="13">
      <t>オヨ</t>
    </rPh>
    <rPh sb="24" eb="26">
      <t>カイゼン</t>
    </rPh>
    <rPh sb="27" eb="28">
      <t>キザ</t>
    </rPh>
    <rPh sb="30" eb="31">
      <t>ミ</t>
    </rPh>
    <rPh sb="37" eb="39">
      <t>イゼン</t>
    </rPh>
    <rPh sb="42" eb="44">
      <t>ルイジ</t>
    </rPh>
    <rPh sb="44" eb="46">
      <t>ダンタイ</t>
    </rPh>
    <rPh sb="47" eb="49">
      <t>ヒカク</t>
    </rPh>
    <rPh sb="50" eb="52">
      <t>カイリ</t>
    </rPh>
    <rPh sb="53" eb="54">
      <t>オオ</t>
    </rPh>
    <rPh sb="59" eb="61">
      <t>ケイヒ</t>
    </rPh>
    <rPh sb="61" eb="63">
      <t>カイシュウ</t>
    </rPh>
    <rPh sb="63" eb="64">
      <t>リツ</t>
    </rPh>
    <rPh sb="70" eb="72">
      <t>ヘイキン</t>
    </rPh>
    <rPh sb="73" eb="75">
      <t>ウワマワ</t>
    </rPh>
    <rPh sb="79" eb="81">
      <t>モクヒョウ</t>
    </rPh>
    <rPh sb="87" eb="89">
      <t>ホドトオ</t>
    </rPh>
    <rPh sb="90" eb="92">
      <t>スウチ</t>
    </rPh>
    <rPh sb="99" eb="101">
      <t>シセツ</t>
    </rPh>
    <rPh sb="101" eb="103">
      <t>シヨウ</t>
    </rPh>
    <rPh sb="103" eb="104">
      <t>リツ</t>
    </rPh>
    <rPh sb="104" eb="105">
      <t>トウ</t>
    </rPh>
    <rPh sb="111" eb="113">
      <t>ルイジ</t>
    </rPh>
    <rPh sb="113" eb="115">
      <t>ダンタイ</t>
    </rPh>
    <rPh sb="116" eb="118">
      <t>シタマワ</t>
    </rPh>
    <rPh sb="122" eb="124">
      <t>カダイ</t>
    </rPh>
    <rPh sb="125" eb="126">
      <t>ノコ</t>
    </rPh>
    <phoneticPr fontId="4"/>
  </si>
  <si>
    <t xml:space="preserve"> 下境地区浄化センターは平成12年度、上頓野地区浄化センター平成14年度より供用が開始され、比較的新しいため管渠の改築等の必要性は低い。
　一方で、処理場やマンホールポンプ等の機械設備が法定耐用年数を超えるため、現在ストックマネジメント計画に基づく施設の長寿命化等に努めている。</t>
    <rPh sb="46" eb="49">
      <t>ヒカクテキ</t>
    </rPh>
    <rPh sb="49" eb="50">
      <t>アタラ</t>
    </rPh>
    <rPh sb="70" eb="72">
      <t>イッポウ</t>
    </rPh>
    <rPh sb="74" eb="77">
      <t>ショリジョウ</t>
    </rPh>
    <rPh sb="86" eb="87">
      <t>トウ</t>
    </rPh>
    <rPh sb="88" eb="90">
      <t>キカイ</t>
    </rPh>
    <rPh sb="90" eb="92">
      <t>セツビ</t>
    </rPh>
    <rPh sb="93" eb="95">
      <t>ホウテイ</t>
    </rPh>
    <rPh sb="95" eb="97">
      <t>タイヨウ</t>
    </rPh>
    <rPh sb="97" eb="99">
      <t>ネンスウ</t>
    </rPh>
    <rPh sb="100" eb="101">
      <t>コ</t>
    </rPh>
    <rPh sb="106" eb="108">
      <t>ゲンザイ</t>
    </rPh>
    <rPh sb="118" eb="120">
      <t>ケイカク</t>
    </rPh>
    <rPh sb="121" eb="122">
      <t>モト</t>
    </rPh>
    <rPh sb="124" eb="126">
      <t>シセツ</t>
    </rPh>
    <rPh sb="127" eb="131">
      <t>チョウジュミョウカ</t>
    </rPh>
    <rPh sb="131" eb="132">
      <t>トウ</t>
    </rPh>
    <rPh sb="133" eb="134">
      <t>ツト</t>
    </rPh>
    <phoneticPr fontId="4"/>
  </si>
  <si>
    <t>　今後も維持管理費の削減や運営体制等を見直すことによる費用の削減と、水洗化促進による収益の拡大及び現在進めている法適用に対応した経営戦略を改定し、更なる経営の改善に努めていきたい。
　また、ストックマネジメント計画に基づく、管路施設の適切な点検維持管理、処理場の設備改修等に備えた投資計画の策定、公共下水道事業への接続など広域化等の検討を行っていく。</t>
    <rPh sb="1" eb="3">
      <t>コンゴ</t>
    </rPh>
    <rPh sb="37" eb="39">
      <t>ソクシン</t>
    </rPh>
    <rPh sb="42" eb="44">
      <t>シュウエキ</t>
    </rPh>
    <rPh sb="45" eb="47">
      <t>カクダイ</t>
    </rPh>
    <rPh sb="47" eb="48">
      <t>オヨ</t>
    </rPh>
    <rPh sb="49" eb="51">
      <t>ゲンザイ</t>
    </rPh>
    <rPh sb="69" eb="71">
      <t>カイテイ</t>
    </rPh>
    <rPh sb="73" eb="74">
      <t>サラ</t>
    </rPh>
    <rPh sb="76" eb="78">
      <t>ケイエイ</t>
    </rPh>
    <rPh sb="79" eb="81">
      <t>カイゼン</t>
    </rPh>
    <rPh sb="82" eb="83">
      <t>ツト</t>
    </rPh>
    <rPh sb="105" eb="107">
      <t>ケイカク</t>
    </rPh>
    <rPh sb="108" eb="109">
      <t>モト</t>
    </rPh>
    <rPh sb="112" eb="114">
      <t>カンロ</t>
    </rPh>
    <rPh sb="114" eb="116">
      <t>シセツ</t>
    </rPh>
    <rPh sb="117" eb="119">
      <t>テキセツ</t>
    </rPh>
    <rPh sb="120" eb="122">
      <t>テンケン</t>
    </rPh>
    <rPh sb="122" eb="124">
      <t>イジ</t>
    </rPh>
    <rPh sb="124" eb="126">
      <t>カンリ</t>
    </rPh>
    <rPh sb="127" eb="130">
      <t>ショリジョウ</t>
    </rPh>
    <rPh sb="131" eb="133">
      <t>セツビ</t>
    </rPh>
    <rPh sb="133" eb="135">
      <t>カイシュウ</t>
    </rPh>
    <rPh sb="137" eb="138">
      <t>ソナ</t>
    </rPh>
    <rPh sb="145" eb="147">
      <t>サクテイ</t>
    </rPh>
    <rPh sb="148" eb="150">
      <t>コウキョウ</t>
    </rPh>
    <rPh sb="150" eb="153">
      <t>ゲスイドウ</t>
    </rPh>
    <rPh sb="153" eb="155">
      <t>ジギョウ</t>
    </rPh>
    <rPh sb="157" eb="159">
      <t>セツゾク</t>
    </rPh>
    <rPh sb="161" eb="164">
      <t>コウイキカ</t>
    </rPh>
    <rPh sb="164" eb="165">
      <t>トウ</t>
    </rPh>
    <rPh sb="166" eb="16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</si>
</sst>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466-452B-A3A4-86FDF14F959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0.25</c:v>
                </c:pt>
                <c:pt idx="3">
                  <c:v>0.05</c:v>
                </c:pt>
                <c:pt idx="4">
                  <c:v>0.03</c:v>
                </c:pt>
              </c:numCache>
            </c:numRef>
          </c:val>
          <c:smooth val="0"/>
          <c:extLst>
            <c:ext xmlns:c16="http://schemas.microsoft.com/office/drawing/2014/chart" uri="{C3380CC4-5D6E-409C-BE32-E72D297353CC}">
              <c16:uniqueId val="{00000001-F466-452B-A3A4-86FDF14F959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46.49</c:v>
                </c:pt>
                <c:pt idx="2">
                  <c:v>47.37</c:v>
                </c:pt>
                <c:pt idx="3">
                  <c:v>47.37</c:v>
                </c:pt>
                <c:pt idx="4">
                  <c:v>47.37</c:v>
                </c:pt>
              </c:numCache>
            </c:numRef>
          </c:val>
          <c:extLst>
            <c:ext xmlns:c16="http://schemas.microsoft.com/office/drawing/2014/chart" uri="{C3380CC4-5D6E-409C-BE32-E72D297353CC}">
              <c16:uniqueId val="{00000000-CAC0-45C4-B2B5-6BE8A717E9C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50.14</c:v>
                </c:pt>
                <c:pt idx="2">
                  <c:v>54.83</c:v>
                </c:pt>
                <c:pt idx="3">
                  <c:v>66.53</c:v>
                </c:pt>
                <c:pt idx="4">
                  <c:v>52.35</c:v>
                </c:pt>
              </c:numCache>
            </c:numRef>
          </c:val>
          <c:smooth val="0"/>
          <c:extLst>
            <c:ext xmlns:c16="http://schemas.microsoft.com/office/drawing/2014/chart" uri="{C3380CC4-5D6E-409C-BE32-E72D297353CC}">
              <c16:uniqueId val="{00000001-CAC0-45C4-B2B5-6BE8A717E9C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73.569999999999993</c:v>
                </c:pt>
                <c:pt idx="2">
                  <c:v>69.28</c:v>
                </c:pt>
                <c:pt idx="3">
                  <c:v>77.459999999999994</c:v>
                </c:pt>
                <c:pt idx="4">
                  <c:v>78.510000000000005</c:v>
                </c:pt>
              </c:numCache>
            </c:numRef>
          </c:val>
          <c:extLst>
            <c:ext xmlns:c16="http://schemas.microsoft.com/office/drawing/2014/chart" uri="{C3380CC4-5D6E-409C-BE32-E72D297353CC}">
              <c16:uniqueId val="{00000000-39AB-4551-B6CC-EEF6C0E2870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84.98</c:v>
                </c:pt>
                <c:pt idx="2">
                  <c:v>84.7</c:v>
                </c:pt>
                <c:pt idx="3">
                  <c:v>84.67</c:v>
                </c:pt>
                <c:pt idx="4">
                  <c:v>84.39</c:v>
                </c:pt>
              </c:numCache>
            </c:numRef>
          </c:val>
          <c:smooth val="0"/>
          <c:extLst>
            <c:ext xmlns:c16="http://schemas.microsoft.com/office/drawing/2014/chart" uri="{C3380CC4-5D6E-409C-BE32-E72D297353CC}">
              <c16:uniqueId val="{00000001-39AB-4551-B6CC-EEF6C0E2870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101.59</c:v>
                </c:pt>
                <c:pt idx="2">
                  <c:v>100.7</c:v>
                </c:pt>
                <c:pt idx="3">
                  <c:v>103.34</c:v>
                </c:pt>
                <c:pt idx="4">
                  <c:v>100.82</c:v>
                </c:pt>
              </c:numCache>
            </c:numRef>
          </c:val>
          <c:extLst>
            <c:ext xmlns:c16="http://schemas.microsoft.com/office/drawing/2014/chart" uri="{C3380CC4-5D6E-409C-BE32-E72D297353CC}">
              <c16:uniqueId val="{00000000-CAC5-4048-A099-C4AC1359812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103.6</c:v>
                </c:pt>
                <c:pt idx="2">
                  <c:v>106.37</c:v>
                </c:pt>
                <c:pt idx="3">
                  <c:v>106.07</c:v>
                </c:pt>
                <c:pt idx="4">
                  <c:v>105.5</c:v>
                </c:pt>
              </c:numCache>
            </c:numRef>
          </c:val>
          <c:smooth val="0"/>
          <c:extLst>
            <c:ext xmlns:c16="http://schemas.microsoft.com/office/drawing/2014/chart" uri="{C3380CC4-5D6E-409C-BE32-E72D297353CC}">
              <c16:uniqueId val="{00000001-CAC5-4048-A099-C4AC1359812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4.8899999999999997</c:v>
                </c:pt>
                <c:pt idx="2">
                  <c:v>9.77</c:v>
                </c:pt>
                <c:pt idx="3">
                  <c:v>13.18</c:v>
                </c:pt>
                <c:pt idx="4">
                  <c:v>16.02</c:v>
                </c:pt>
              </c:numCache>
            </c:numRef>
          </c:val>
          <c:extLst>
            <c:ext xmlns:c16="http://schemas.microsoft.com/office/drawing/2014/chart" uri="{C3380CC4-5D6E-409C-BE32-E72D297353CC}">
              <c16:uniqueId val="{00000000-9F63-410D-B6FC-F0612EF4F8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23.06</c:v>
                </c:pt>
                <c:pt idx="2">
                  <c:v>20.34</c:v>
                </c:pt>
                <c:pt idx="3">
                  <c:v>21.85</c:v>
                </c:pt>
                <c:pt idx="4">
                  <c:v>25.19</c:v>
                </c:pt>
              </c:numCache>
            </c:numRef>
          </c:val>
          <c:smooth val="0"/>
          <c:extLst>
            <c:ext xmlns:c16="http://schemas.microsoft.com/office/drawing/2014/chart" uri="{C3380CC4-5D6E-409C-BE32-E72D297353CC}">
              <c16:uniqueId val="{00000001-9F63-410D-B6FC-F0612EF4F8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42A-4775-9FB2-12F91231F3E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042A-4775-9FB2-12F91231F3E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CAD-4CE3-8777-EC12631F2EF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193.99</c:v>
                </c:pt>
                <c:pt idx="2">
                  <c:v>139.02000000000001</c:v>
                </c:pt>
                <c:pt idx="3">
                  <c:v>132.04</c:v>
                </c:pt>
                <c:pt idx="4">
                  <c:v>145.43</c:v>
                </c:pt>
              </c:numCache>
            </c:numRef>
          </c:val>
          <c:smooth val="0"/>
          <c:extLst>
            <c:ext xmlns:c16="http://schemas.microsoft.com/office/drawing/2014/chart" uri="{C3380CC4-5D6E-409C-BE32-E72D297353CC}">
              <c16:uniqueId val="{00000001-8CAD-4CE3-8777-EC12631F2EF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9.15</c:v>
                </c:pt>
                <c:pt idx="2">
                  <c:v>15.34</c:v>
                </c:pt>
                <c:pt idx="3">
                  <c:v>13.96</c:v>
                </c:pt>
                <c:pt idx="4">
                  <c:v>25.84</c:v>
                </c:pt>
              </c:numCache>
            </c:numRef>
          </c:val>
          <c:extLst>
            <c:ext xmlns:c16="http://schemas.microsoft.com/office/drawing/2014/chart" uri="{C3380CC4-5D6E-409C-BE32-E72D297353CC}">
              <c16:uniqueId val="{00000000-F4AD-478C-BE9A-A1A3B4B82C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26.99</c:v>
                </c:pt>
                <c:pt idx="2">
                  <c:v>29.13</c:v>
                </c:pt>
                <c:pt idx="3">
                  <c:v>35.69</c:v>
                </c:pt>
                <c:pt idx="4">
                  <c:v>38.4</c:v>
                </c:pt>
              </c:numCache>
            </c:numRef>
          </c:val>
          <c:smooth val="0"/>
          <c:extLst>
            <c:ext xmlns:c16="http://schemas.microsoft.com/office/drawing/2014/chart" uri="{C3380CC4-5D6E-409C-BE32-E72D297353CC}">
              <c16:uniqueId val="{00000001-F4AD-478C-BE9A-A1A3B4B82C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875-4531-AA76-278EDED5E2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826.83</c:v>
                </c:pt>
                <c:pt idx="2">
                  <c:v>867.83</c:v>
                </c:pt>
                <c:pt idx="3">
                  <c:v>791.76</c:v>
                </c:pt>
                <c:pt idx="4">
                  <c:v>900.82</c:v>
                </c:pt>
              </c:numCache>
            </c:numRef>
          </c:val>
          <c:smooth val="0"/>
          <c:extLst>
            <c:ext xmlns:c16="http://schemas.microsoft.com/office/drawing/2014/chart" uri="{C3380CC4-5D6E-409C-BE32-E72D297353CC}">
              <c16:uniqueId val="{00000001-2875-4531-AA76-278EDED5E2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58.96</c:v>
                </c:pt>
                <c:pt idx="2">
                  <c:v>68.319999999999993</c:v>
                </c:pt>
                <c:pt idx="3">
                  <c:v>53.77</c:v>
                </c:pt>
                <c:pt idx="4">
                  <c:v>59.63</c:v>
                </c:pt>
              </c:numCache>
            </c:numRef>
          </c:val>
          <c:extLst>
            <c:ext xmlns:c16="http://schemas.microsoft.com/office/drawing/2014/chart" uri="{C3380CC4-5D6E-409C-BE32-E72D297353CC}">
              <c16:uniqueId val="{00000000-CB7D-465B-B75B-A55D488F9EA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57.31</c:v>
                </c:pt>
                <c:pt idx="2">
                  <c:v>57.08</c:v>
                </c:pt>
                <c:pt idx="3">
                  <c:v>56.26</c:v>
                </c:pt>
                <c:pt idx="4">
                  <c:v>52.94</c:v>
                </c:pt>
              </c:numCache>
            </c:numRef>
          </c:val>
          <c:smooth val="0"/>
          <c:extLst>
            <c:ext xmlns:c16="http://schemas.microsoft.com/office/drawing/2014/chart" uri="{C3380CC4-5D6E-409C-BE32-E72D297353CC}">
              <c16:uniqueId val="{00000001-CB7D-465B-B75B-A55D488F9EA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327.89</c:v>
                </c:pt>
                <c:pt idx="2">
                  <c:v>282.22000000000003</c:v>
                </c:pt>
                <c:pt idx="3">
                  <c:v>360.39</c:v>
                </c:pt>
                <c:pt idx="4">
                  <c:v>327.98</c:v>
                </c:pt>
              </c:numCache>
            </c:numRef>
          </c:val>
          <c:extLst>
            <c:ext xmlns:c16="http://schemas.microsoft.com/office/drawing/2014/chart" uri="{C3380CC4-5D6E-409C-BE32-E72D297353CC}">
              <c16:uniqueId val="{00000000-F706-49E6-8278-4BF996B2AD6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F706-49E6-8278-4BF996B2AD6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福岡県　直方市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55655</v>
      </c>
      <c r="AM8" s="54"/>
      <c r="AN8" s="54"/>
      <c r="AO8" s="54"/>
      <c r="AP8" s="54"/>
      <c r="AQ8" s="54"/>
      <c r="AR8" s="54"/>
      <c r="AS8" s="54"/>
      <c r="AT8" s="53">
        <f>データ!T6</f>
        <v>61.76</v>
      </c>
      <c r="AU8" s="53"/>
      <c r="AV8" s="53"/>
      <c r="AW8" s="53"/>
      <c r="AX8" s="53"/>
      <c r="AY8" s="53"/>
      <c r="AZ8" s="53"/>
      <c r="BA8" s="53"/>
      <c r="BB8" s="53">
        <f>データ!U6</f>
        <v>901.15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66.680000000000007</v>
      </c>
      <c r="J10" s="53"/>
      <c r="K10" s="53"/>
      <c r="L10" s="53"/>
      <c r="M10" s="53"/>
      <c r="N10" s="53"/>
      <c r="O10" s="53"/>
      <c r="P10" s="53">
        <f>データ!P6</f>
        <v>2.66</v>
      </c>
      <c r="Q10" s="53"/>
      <c r="R10" s="53"/>
      <c r="S10" s="53"/>
      <c r="T10" s="53"/>
      <c r="U10" s="53"/>
      <c r="V10" s="53"/>
      <c r="W10" s="53">
        <f>データ!Q6</f>
        <v>89.03</v>
      </c>
      <c r="X10" s="53"/>
      <c r="Y10" s="53"/>
      <c r="Z10" s="53"/>
      <c r="AA10" s="53"/>
      <c r="AB10" s="53"/>
      <c r="AC10" s="53"/>
      <c r="AD10" s="54">
        <f>データ!R6</f>
        <v>3960</v>
      </c>
      <c r="AE10" s="54"/>
      <c r="AF10" s="54"/>
      <c r="AG10" s="54"/>
      <c r="AH10" s="54"/>
      <c r="AI10" s="54"/>
      <c r="AJ10" s="54"/>
      <c r="AK10" s="2"/>
      <c r="AL10" s="54">
        <f>データ!V6</f>
        <v>1503</v>
      </c>
      <c r="AM10" s="54"/>
      <c r="AN10" s="54"/>
      <c r="AO10" s="54"/>
      <c r="AP10" s="54"/>
      <c r="AQ10" s="54"/>
      <c r="AR10" s="54"/>
      <c r="AS10" s="54"/>
      <c r="AT10" s="53">
        <f>データ!W6</f>
        <v>0.5</v>
      </c>
      <c r="AU10" s="53"/>
      <c r="AV10" s="53"/>
      <c r="AW10" s="53"/>
      <c r="AX10" s="53"/>
      <c r="AY10" s="53"/>
      <c r="AZ10" s="53"/>
      <c r="BA10" s="53"/>
      <c r="BB10" s="53">
        <f>データ!X6</f>
        <v>3006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Tzr7VUuQeQnhAr1v6U9ZkyyC+/MuMFp0R0fD+VZXk35EnMRsG7nW3ek7yHoA4rhfcartz0Aty1W93CrRPdwpZQ==" saltValue="e3t3/8kx98+o4L+SYkDXq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402044</v>
      </c>
      <c r="D6" s="19">
        <f t="shared" si="3"/>
        <v>46</v>
      </c>
      <c r="E6" s="19">
        <f t="shared" si="3"/>
        <v>17</v>
      </c>
      <c r="F6" s="19">
        <f t="shared" si="3"/>
        <v>5</v>
      </c>
      <c r="G6" s="19">
        <f t="shared" si="3"/>
        <v>0</v>
      </c>
      <c r="H6" s="19" t="str">
        <f t="shared" si="3"/>
        <v>福岡県　直方市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66.680000000000007</v>
      </c>
      <c r="P6" s="20">
        <f t="shared" si="3"/>
        <v>2.66</v>
      </c>
      <c r="Q6" s="20">
        <f t="shared" si="3"/>
        <v>89.03</v>
      </c>
      <c r="R6" s="20">
        <f t="shared" si="3"/>
        <v>3960</v>
      </c>
      <c r="S6" s="20">
        <f t="shared" si="3"/>
        <v>55655</v>
      </c>
      <c r="T6" s="20">
        <f t="shared" si="3"/>
        <v>61.76</v>
      </c>
      <c r="U6" s="20">
        <f t="shared" si="3"/>
        <v>901.15</v>
      </c>
      <c r="V6" s="20">
        <f t="shared" si="3"/>
        <v>1503</v>
      </c>
      <c r="W6" s="20">
        <f t="shared" si="3"/>
        <v>0.5</v>
      </c>
      <c r="X6" s="20">
        <f t="shared" si="3"/>
        <v>3006</v>
      </c>
      <c r="Y6" s="21" t="str">
        <f>IF(Y7="",NA(),Y7)</f>
        <v>-</v>
      </c>
      <c r="Z6" s="21">
        <f t="shared" ref="Z6:AH6" si="4">IF(Z7="",NA(),Z7)</f>
        <v>101.59</v>
      </c>
      <c r="AA6" s="21">
        <f t="shared" si="4"/>
        <v>100.7</v>
      </c>
      <c r="AB6" s="21">
        <f t="shared" si="4"/>
        <v>103.34</v>
      </c>
      <c r="AC6" s="21">
        <f t="shared" si="4"/>
        <v>100.82</v>
      </c>
      <c r="AD6" s="21" t="str">
        <f t="shared" si="4"/>
        <v>-</v>
      </c>
      <c r="AE6" s="21">
        <f t="shared" si="4"/>
        <v>103.6</v>
      </c>
      <c r="AF6" s="21">
        <f t="shared" si="4"/>
        <v>106.37</v>
      </c>
      <c r="AG6" s="21">
        <f t="shared" si="4"/>
        <v>106.07</v>
      </c>
      <c r="AH6" s="21">
        <f t="shared" si="4"/>
        <v>105.5</v>
      </c>
      <c r="AI6" s="20" t="str">
        <f>IF(AI7="","",IF(AI7="-","【-】","【"&amp;SUBSTITUTE(TEXT(AI7,"#,##0.00"),"-","△")&amp;"】"))</f>
        <v>【103.61】</v>
      </c>
      <c r="AJ6" s="21" t="str">
        <f>IF(AJ7="",NA(),AJ7)</f>
        <v>-</v>
      </c>
      <c r="AK6" s="20">
        <f t="shared" ref="AK6:AS6" si="5">IF(AK7="",NA(),AK7)</f>
        <v>0</v>
      </c>
      <c r="AL6" s="20">
        <f t="shared" si="5"/>
        <v>0</v>
      </c>
      <c r="AM6" s="20">
        <f t="shared" si="5"/>
        <v>0</v>
      </c>
      <c r="AN6" s="20">
        <f t="shared" si="5"/>
        <v>0</v>
      </c>
      <c r="AO6" s="21" t="str">
        <f t="shared" si="5"/>
        <v>-</v>
      </c>
      <c r="AP6" s="21">
        <f t="shared" si="5"/>
        <v>193.99</v>
      </c>
      <c r="AQ6" s="21">
        <f t="shared" si="5"/>
        <v>139.02000000000001</v>
      </c>
      <c r="AR6" s="21">
        <f t="shared" si="5"/>
        <v>132.04</v>
      </c>
      <c r="AS6" s="21">
        <f t="shared" si="5"/>
        <v>145.43</v>
      </c>
      <c r="AT6" s="20" t="str">
        <f>IF(AT7="","",IF(AT7="-","【-】","【"&amp;SUBSTITUTE(TEXT(AT7,"#,##0.00"),"-","△")&amp;"】"))</f>
        <v>【133.62】</v>
      </c>
      <c r="AU6" s="21" t="str">
        <f>IF(AU7="",NA(),AU7)</f>
        <v>-</v>
      </c>
      <c r="AV6" s="21">
        <f t="shared" ref="AV6:BD6" si="6">IF(AV7="",NA(),AV7)</f>
        <v>9.15</v>
      </c>
      <c r="AW6" s="21">
        <f t="shared" si="6"/>
        <v>15.34</v>
      </c>
      <c r="AX6" s="21">
        <f t="shared" si="6"/>
        <v>13.96</v>
      </c>
      <c r="AY6" s="21">
        <f t="shared" si="6"/>
        <v>25.84</v>
      </c>
      <c r="AZ6" s="21" t="str">
        <f t="shared" si="6"/>
        <v>-</v>
      </c>
      <c r="BA6" s="21">
        <f t="shared" si="6"/>
        <v>26.99</v>
      </c>
      <c r="BB6" s="21">
        <f t="shared" si="6"/>
        <v>29.13</v>
      </c>
      <c r="BC6" s="21">
        <f t="shared" si="6"/>
        <v>35.69</v>
      </c>
      <c r="BD6" s="21">
        <f t="shared" si="6"/>
        <v>38.4</v>
      </c>
      <c r="BE6" s="20" t="str">
        <f>IF(BE7="","",IF(BE7="-","【-】","【"&amp;SUBSTITUTE(TEXT(BE7,"#,##0.00"),"-","△")&amp;"】"))</f>
        <v>【36.94】</v>
      </c>
      <c r="BF6" s="21" t="str">
        <f>IF(BF7="",NA(),BF7)</f>
        <v>-</v>
      </c>
      <c r="BG6" s="20">
        <f t="shared" ref="BG6:BO6" si="7">IF(BG7="",NA(),BG7)</f>
        <v>0</v>
      </c>
      <c r="BH6" s="20">
        <f t="shared" si="7"/>
        <v>0</v>
      </c>
      <c r="BI6" s="20">
        <f t="shared" si="7"/>
        <v>0</v>
      </c>
      <c r="BJ6" s="20">
        <f t="shared" si="7"/>
        <v>0</v>
      </c>
      <c r="BK6" s="21" t="str">
        <f t="shared" si="7"/>
        <v>-</v>
      </c>
      <c r="BL6" s="21">
        <f t="shared" si="7"/>
        <v>826.83</v>
      </c>
      <c r="BM6" s="21">
        <f t="shared" si="7"/>
        <v>867.83</v>
      </c>
      <c r="BN6" s="21">
        <f t="shared" si="7"/>
        <v>791.76</v>
      </c>
      <c r="BO6" s="21">
        <f t="shared" si="7"/>
        <v>900.82</v>
      </c>
      <c r="BP6" s="20" t="str">
        <f>IF(BP7="","",IF(BP7="-","【-】","【"&amp;SUBSTITUTE(TEXT(BP7,"#,##0.00"),"-","△")&amp;"】"))</f>
        <v>【809.19】</v>
      </c>
      <c r="BQ6" s="21" t="str">
        <f>IF(BQ7="",NA(),BQ7)</f>
        <v>-</v>
      </c>
      <c r="BR6" s="21">
        <f t="shared" ref="BR6:BZ6" si="8">IF(BR7="",NA(),BR7)</f>
        <v>58.96</v>
      </c>
      <c r="BS6" s="21">
        <f t="shared" si="8"/>
        <v>68.319999999999993</v>
      </c>
      <c r="BT6" s="21">
        <f t="shared" si="8"/>
        <v>53.77</v>
      </c>
      <c r="BU6" s="21">
        <f t="shared" si="8"/>
        <v>59.63</v>
      </c>
      <c r="BV6" s="21" t="str">
        <f t="shared" si="8"/>
        <v>-</v>
      </c>
      <c r="BW6" s="21">
        <f t="shared" si="8"/>
        <v>57.31</v>
      </c>
      <c r="BX6" s="21">
        <f t="shared" si="8"/>
        <v>57.08</v>
      </c>
      <c r="BY6" s="21">
        <f t="shared" si="8"/>
        <v>56.26</v>
      </c>
      <c r="BZ6" s="21">
        <f t="shared" si="8"/>
        <v>52.94</v>
      </c>
      <c r="CA6" s="20" t="str">
        <f>IF(CA7="","",IF(CA7="-","【-】","【"&amp;SUBSTITUTE(TEXT(CA7,"#,##0.00"),"-","△")&amp;"】"))</f>
        <v>【57.02】</v>
      </c>
      <c r="CB6" s="21" t="str">
        <f>IF(CB7="",NA(),CB7)</f>
        <v>-</v>
      </c>
      <c r="CC6" s="21">
        <f t="shared" ref="CC6:CK6" si="9">IF(CC7="",NA(),CC7)</f>
        <v>327.89</v>
      </c>
      <c r="CD6" s="21">
        <f t="shared" si="9"/>
        <v>282.22000000000003</v>
      </c>
      <c r="CE6" s="21">
        <f t="shared" si="9"/>
        <v>360.39</v>
      </c>
      <c r="CF6" s="21">
        <f t="shared" si="9"/>
        <v>327.98</v>
      </c>
      <c r="CG6" s="21" t="str">
        <f t="shared" si="9"/>
        <v>-</v>
      </c>
      <c r="CH6" s="21">
        <f t="shared" si="9"/>
        <v>273.52</v>
      </c>
      <c r="CI6" s="21">
        <f t="shared" si="9"/>
        <v>274.99</v>
      </c>
      <c r="CJ6" s="21">
        <f t="shared" si="9"/>
        <v>282.08999999999997</v>
      </c>
      <c r="CK6" s="21">
        <f t="shared" si="9"/>
        <v>303.27999999999997</v>
      </c>
      <c r="CL6" s="20" t="str">
        <f>IF(CL7="","",IF(CL7="-","【-】","【"&amp;SUBSTITUTE(TEXT(CL7,"#,##0.00"),"-","△")&amp;"】"))</f>
        <v>【273.68】</v>
      </c>
      <c r="CM6" s="21" t="str">
        <f>IF(CM7="",NA(),CM7)</f>
        <v>-</v>
      </c>
      <c r="CN6" s="21">
        <f t="shared" ref="CN6:CV6" si="10">IF(CN7="",NA(),CN7)</f>
        <v>46.49</v>
      </c>
      <c r="CO6" s="21">
        <f t="shared" si="10"/>
        <v>47.37</v>
      </c>
      <c r="CP6" s="21">
        <f t="shared" si="10"/>
        <v>47.37</v>
      </c>
      <c r="CQ6" s="21">
        <f t="shared" si="10"/>
        <v>47.37</v>
      </c>
      <c r="CR6" s="21" t="str">
        <f t="shared" si="10"/>
        <v>-</v>
      </c>
      <c r="CS6" s="21">
        <f t="shared" si="10"/>
        <v>50.14</v>
      </c>
      <c r="CT6" s="21">
        <f t="shared" si="10"/>
        <v>54.83</v>
      </c>
      <c r="CU6" s="21">
        <f t="shared" si="10"/>
        <v>66.53</v>
      </c>
      <c r="CV6" s="21">
        <f t="shared" si="10"/>
        <v>52.35</v>
      </c>
      <c r="CW6" s="20" t="str">
        <f>IF(CW7="","",IF(CW7="-","【-】","【"&amp;SUBSTITUTE(TEXT(CW7,"#,##0.00"),"-","△")&amp;"】"))</f>
        <v>【52.55】</v>
      </c>
      <c r="CX6" s="21" t="str">
        <f>IF(CX7="",NA(),CX7)</f>
        <v>-</v>
      </c>
      <c r="CY6" s="21">
        <f t="shared" ref="CY6:DG6" si="11">IF(CY7="",NA(),CY7)</f>
        <v>73.569999999999993</v>
      </c>
      <c r="CZ6" s="21">
        <f t="shared" si="11"/>
        <v>69.28</v>
      </c>
      <c r="DA6" s="21">
        <f t="shared" si="11"/>
        <v>77.459999999999994</v>
      </c>
      <c r="DB6" s="21">
        <f t="shared" si="11"/>
        <v>78.510000000000005</v>
      </c>
      <c r="DC6" s="21" t="str">
        <f t="shared" si="11"/>
        <v>-</v>
      </c>
      <c r="DD6" s="21">
        <f t="shared" si="11"/>
        <v>84.98</v>
      </c>
      <c r="DE6" s="21">
        <f t="shared" si="11"/>
        <v>84.7</v>
      </c>
      <c r="DF6" s="21">
        <f t="shared" si="11"/>
        <v>84.67</v>
      </c>
      <c r="DG6" s="21">
        <f t="shared" si="11"/>
        <v>84.39</v>
      </c>
      <c r="DH6" s="20" t="str">
        <f>IF(DH7="","",IF(DH7="-","【-】","【"&amp;SUBSTITUTE(TEXT(DH7,"#,##0.00"),"-","△")&amp;"】"))</f>
        <v>【87.30】</v>
      </c>
      <c r="DI6" s="21" t="str">
        <f>IF(DI7="",NA(),DI7)</f>
        <v>-</v>
      </c>
      <c r="DJ6" s="21">
        <f t="shared" ref="DJ6:DR6" si="12">IF(DJ7="",NA(),DJ7)</f>
        <v>4.8899999999999997</v>
      </c>
      <c r="DK6" s="21">
        <f t="shared" si="12"/>
        <v>9.77</v>
      </c>
      <c r="DL6" s="21">
        <f t="shared" si="12"/>
        <v>13.18</v>
      </c>
      <c r="DM6" s="21">
        <f t="shared" si="12"/>
        <v>16.02</v>
      </c>
      <c r="DN6" s="21" t="str">
        <f t="shared" si="12"/>
        <v>-</v>
      </c>
      <c r="DO6" s="21">
        <f t="shared" si="12"/>
        <v>23.06</v>
      </c>
      <c r="DP6" s="21">
        <f t="shared" si="12"/>
        <v>20.34</v>
      </c>
      <c r="DQ6" s="21">
        <f t="shared" si="12"/>
        <v>21.85</v>
      </c>
      <c r="DR6" s="21">
        <f t="shared" si="12"/>
        <v>25.19</v>
      </c>
      <c r="DS6" s="20" t="str">
        <f>IF(DS7="","",IF(DS7="-","【-】","【"&amp;SUBSTITUTE(TEXT(DS7,"#,##0.00"),"-","△")&amp;"】"))</f>
        <v>【27.11】</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402044</v>
      </c>
      <c r="D7" s="23">
        <v>46</v>
      </c>
      <c r="E7" s="23">
        <v>17</v>
      </c>
      <c r="F7" s="23">
        <v>5</v>
      </c>
      <c r="G7" s="23">
        <v>0</v>
      </c>
      <c r="H7" s="23" t="s">
        <v>96</v>
      </c>
      <c r="I7" s="23" t="s">
        <v>97</v>
      </c>
      <c r="J7" s="23" t="s">
        <v>98</v>
      </c>
      <c r="K7" s="23" t="s">
        <v>99</v>
      </c>
      <c r="L7" s="23" t="s">
        <v>100</v>
      </c>
      <c r="M7" s="23" t="s">
        <v>101</v>
      </c>
      <c r="N7" s="24" t="s">
        <v>102</v>
      </c>
      <c r="O7" s="24">
        <v>66.680000000000007</v>
      </c>
      <c r="P7" s="24">
        <v>2.66</v>
      </c>
      <c r="Q7" s="24">
        <v>89.03</v>
      </c>
      <c r="R7" s="24">
        <v>3960</v>
      </c>
      <c r="S7" s="24">
        <v>55655</v>
      </c>
      <c r="T7" s="24">
        <v>61.76</v>
      </c>
      <c r="U7" s="24">
        <v>901.15</v>
      </c>
      <c r="V7" s="24">
        <v>1503</v>
      </c>
      <c r="W7" s="24">
        <v>0.5</v>
      </c>
      <c r="X7" s="24">
        <v>3006</v>
      </c>
      <c r="Y7" s="24" t="s">
        <v>102</v>
      </c>
      <c r="Z7" s="24">
        <v>101.59</v>
      </c>
      <c r="AA7" s="24">
        <v>100.7</v>
      </c>
      <c r="AB7" s="24">
        <v>103.34</v>
      </c>
      <c r="AC7" s="24">
        <v>100.82</v>
      </c>
      <c r="AD7" s="24" t="s">
        <v>102</v>
      </c>
      <c r="AE7" s="24">
        <v>103.6</v>
      </c>
      <c r="AF7" s="24">
        <v>106.37</v>
      </c>
      <c r="AG7" s="24">
        <v>106.07</v>
      </c>
      <c r="AH7" s="24">
        <v>105.5</v>
      </c>
      <c r="AI7" s="24">
        <v>103.61</v>
      </c>
      <c r="AJ7" s="24" t="s">
        <v>102</v>
      </c>
      <c r="AK7" s="24">
        <v>0</v>
      </c>
      <c r="AL7" s="24">
        <v>0</v>
      </c>
      <c r="AM7" s="24">
        <v>0</v>
      </c>
      <c r="AN7" s="24">
        <v>0</v>
      </c>
      <c r="AO7" s="24" t="s">
        <v>102</v>
      </c>
      <c r="AP7" s="24">
        <v>193.99</v>
      </c>
      <c r="AQ7" s="24">
        <v>139.02000000000001</v>
      </c>
      <c r="AR7" s="24">
        <v>132.04</v>
      </c>
      <c r="AS7" s="24">
        <v>145.43</v>
      </c>
      <c r="AT7" s="24">
        <v>133.62</v>
      </c>
      <c r="AU7" s="24" t="s">
        <v>102</v>
      </c>
      <c r="AV7" s="24">
        <v>9.15</v>
      </c>
      <c r="AW7" s="24">
        <v>15.34</v>
      </c>
      <c r="AX7" s="24">
        <v>13.96</v>
      </c>
      <c r="AY7" s="24">
        <v>25.84</v>
      </c>
      <c r="AZ7" s="24" t="s">
        <v>102</v>
      </c>
      <c r="BA7" s="24">
        <v>26.99</v>
      </c>
      <c r="BB7" s="24">
        <v>29.13</v>
      </c>
      <c r="BC7" s="24">
        <v>35.69</v>
      </c>
      <c r="BD7" s="24">
        <v>38.4</v>
      </c>
      <c r="BE7" s="24">
        <v>36.94</v>
      </c>
      <c r="BF7" s="24" t="s">
        <v>102</v>
      </c>
      <c r="BG7" s="24">
        <v>0</v>
      </c>
      <c r="BH7" s="24">
        <v>0</v>
      </c>
      <c r="BI7" s="24">
        <v>0</v>
      </c>
      <c r="BJ7" s="24">
        <v>0</v>
      </c>
      <c r="BK7" s="24" t="s">
        <v>102</v>
      </c>
      <c r="BL7" s="24">
        <v>826.83</v>
      </c>
      <c r="BM7" s="24">
        <v>867.83</v>
      </c>
      <c r="BN7" s="24">
        <v>791.76</v>
      </c>
      <c r="BO7" s="24">
        <v>900.82</v>
      </c>
      <c r="BP7" s="24">
        <v>809.19</v>
      </c>
      <c r="BQ7" s="24" t="s">
        <v>102</v>
      </c>
      <c r="BR7" s="24">
        <v>58.96</v>
      </c>
      <c r="BS7" s="24">
        <v>68.319999999999993</v>
      </c>
      <c r="BT7" s="24">
        <v>53.77</v>
      </c>
      <c r="BU7" s="24">
        <v>59.63</v>
      </c>
      <c r="BV7" s="24" t="s">
        <v>102</v>
      </c>
      <c r="BW7" s="24">
        <v>57.31</v>
      </c>
      <c r="BX7" s="24">
        <v>57.08</v>
      </c>
      <c r="BY7" s="24">
        <v>56.26</v>
      </c>
      <c r="BZ7" s="24">
        <v>52.94</v>
      </c>
      <c r="CA7" s="24">
        <v>57.02</v>
      </c>
      <c r="CB7" s="24" t="s">
        <v>102</v>
      </c>
      <c r="CC7" s="24">
        <v>327.89</v>
      </c>
      <c r="CD7" s="24">
        <v>282.22000000000003</v>
      </c>
      <c r="CE7" s="24">
        <v>360.39</v>
      </c>
      <c r="CF7" s="24">
        <v>327.98</v>
      </c>
      <c r="CG7" s="24" t="s">
        <v>102</v>
      </c>
      <c r="CH7" s="24">
        <v>273.52</v>
      </c>
      <c r="CI7" s="24">
        <v>274.99</v>
      </c>
      <c r="CJ7" s="24">
        <v>282.08999999999997</v>
      </c>
      <c r="CK7" s="24">
        <v>303.27999999999997</v>
      </c>
      <c r="CL7" s="24">
        <v>273.68</v>
      </c>
      <c r="CM7" s="24" t="s">
        <v>102</v>
      </c>
      <c r="CN7" s="24">
        <v>46.49</v>
      </c>
      <c r="CO7" s="24">
        <v>47.37</v>
      </c>
      <c r="CP7" s="24">
        <v>47.37</v>
      </c>
      <c r="CQ7" s="24">
        <v>47.37</v>
      </c>
      <c r="CR7" s="24" t="s">
        <v>102</v>
      </c>
      <c r="CS7" s="24">
        <v>50.14</v>
      </c>
      <c r="CT7" s="24">
        <v>54.83</v>
      </c>
      <c r="CU7" s="24">
        <v>66.53</v>
      </c>
      <c r="CV7" s="24">
        <v>52.35</v>
      </c>
      <c r="CW7" s="24">
        <v>52.55</v>
      </c>
      <c r="CX7" s="24" t="s">
        <v>102</v>
      </c>
      <c r="CY7" s="24">
        <v>73.569999999999993</v>
      </c>
      <c r="CZ7" s="24">
        <v>69.28</v>
      </c>
      <c r="DA7" s="24">
        <v>77.459999999999994</v>
      </c>
      <c r="DB7" s="24">
        <v>78.510000000000005</v>
      </c>
      <c r="DC7" s="24" t="s">
        <v>102</v>
      </c>
      <c r="DD7" s="24">
        <v>84.98</v>
      </c>
      <c r="DE7" s="24">
        <v>84.7</v>
      </c>
      <c r="DF7" s="24">
        <v>84.67</v>
      </c>
      <c r="DG7" s="24">
        <v>84.39</v>
      </c>
      <c r="DH7" s="24">
        <v>87.3</v>
      </c>
      <c r="DI7" s="24" t="s">
        <v>102</v>
      </c>
      <c r="DJ7" s="24">
        <v>4.8899999999999997</v>
      </c>
      <c r="DK7" s="24">
        <v>9.77</v>
      </c>
      <c r="DL7" s="24">
        <v>13.18</v>
      </c>
      <c r="DM7" s="24">
        <v>16.02</v>
      </c>
      <c r="DN7" s="24" t="s">
        <v>102</v>
      </c>
      <c r="DO7" s="24">
        <v>23.06</v>
      </c>
      <c r="DP7" s="24">
        <v>20.34</v>
      </c>
      <c r="DQ7" s="24">
        <v>21.85</v>
      </c>
      <c r="DR7" s="24">
        <v>25.19</v>
      </c>
      <c r="DS7" s="24">
        <v>27.11</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2023-12-12T01:04:19Z</dcterms:created>
  <dcterms:modified xsi:type="dcterms:W3CDTF">2024-01-19T04:20:16Z</dcterms:modified>
  <cp:category/>
</cp:coreProperties>
</file>