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msrvfl04b\42上下水道・環境部\01下水道課\01下水道庶務係\【F-8-0】諸務\1.公共下水道\2.諸務【5.公（部・非）】\庁外文書（通知等）\各種調査物〈庁外）\経営比較分析表\R06\"/>
    </mc:Choice>
  </mc:AlternateContent>
  <xr:revisionPtr revIDLastSave="0" documentId="13_ncr:1_{DE6BA02D-D495-456D-89F4-515A74B8F691}" xr6:coauthVersionLast="47" xr6:coauthVersionMax="47" xr10:uidLastSave="{00000000-0000-0000-0000-000000000000}"/>
  <workbookProtection workbookAlgorithmName="SHA-512" workbookHashValue="wLxnwKAEB2PET7x/gJ7ABxGA/l1rBVfcstQMEAbY+tq+9/Lms0bWK7+lJHG5yV0xxB03HPLMXwWIJL9GbYicWA==" workbookSaltValue="4QOpHozzbLFitvJ86jtZ+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P10" i="4"/>
  <c r="W8" i="4"/>
  <c r="B6"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<sst xmlns="http://schemas.openxmlformats.org/spreadsheetml/2006/main" count="231" uniqueCount="116">
  <si>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</si>
  <si>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</si>
  <si>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</si>
  <si>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</si>
  <si>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</si>
  <si>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</si>
  <si>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</si>
  <si>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</si>
  <si>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</si>
  <si>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</si>
  <si>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</si>
  <si>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</si>
  <si>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</si>
  <si>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</si>
  <si>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</si>
  <si>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</si>
  <si>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</si>
  <si>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</si>
  <si>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</si>
  <si>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</si>
  <si>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</si>
  <si>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</si>
  <si>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</si>
  <si>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</si>
  <si>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</si>
  <si>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</si>
  <si>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</si>
  <si>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</si>
  <si>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</si>
  <si>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</si>
  <si>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</si>
  <si>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</si>
  <si>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</si>
  <si>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</si>
  <si>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</si>
  <si>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</si>
  <si>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</si>
  <si>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</si>
  <si>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</si>
  <si>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</si>
  <si>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</si>
  <si>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</si>
  <si>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</si>
  <si>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</si>
  <si>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</si>
  <si>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</si>
  <si>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</si>
  <si>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</si>
  <si>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</si>
  <si>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</si>
  <si>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</si>
  <si>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</si>
  <si>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</si>
  <si>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</si>
  <si>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</si>
  <si>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</si>
  <si>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</si>
  <si>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</si>
  <si>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</si>
  <si>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</si>
  <si>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</si>
  <si>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</si>
  <si>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</si>
  <si>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</si>
  <si>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</si>
  <si>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</si>
  <si>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</si>
  <si>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</si>
  <si>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</si>
  <si>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</si>
  <si>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</si>
  <si>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</si>
  <si>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</si>
  <si>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</si>
  <si>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</si>
  <si>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</si>
  <si>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</si>
  <si>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</si>
  <si>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</si>
  <si>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</si>
  <si>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</si>
  <si>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</si>
  <si>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</si>
  <si>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</si>
  <si>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</si>
  <si>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</si>
  <si>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</si>
  <si>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</si>
  <si>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</si>
  <si>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</si>
  <si>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</si>
  <si>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</si>
  <si>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</si>
  <si>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</si>
  <si>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</si>
  <si>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</si>
  <si>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直方市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</si>
  <si>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</si>
  <si>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</si>
  <si>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</si>
  <si>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</si>
  <si>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</si>
  <si>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</si>
  <si>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</si>
  <si>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</si>
  <si>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</si>
  <si>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</si>
  <si>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</si>
  <si>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</si>
  <si>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</si>
  <si>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</si>
  <si>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</si>
  <si>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</si>
  <si>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流動比率や汚水処理原価及び水洗化率については、改善の兆しが見えてきたが、依然として類似団体と比較し乖離が大きい。また経費回収率については、平均を上回ったが、目標の80％には程遠い数値となっている。施設使用率等については、類似団体を下回っており課題が残る。
　今後は企業債利息や機械設備に係る減価償却費の大幅な減少により、汚水処理原価の低下が見込まれ、健全性は改善する見込みである。
</t>
    <rPh sb="1" eb="3">
      <t>リュウドウ</t>
    </rPh>
    <rPh sb="3" eb="5">
      <t>ヒリツ</t>
    </rPh>
    <rPh sb="6" eb="8">
      <t>オスイ</t>
    </rPh>
    <rPh sb="8" eb="10">
      <t>ショリ</t>
    </rPh>
    <rPh sb="10" eb="12">
      <t>ゲンカ</t>
    </rPh>
    <rPh sb="12" eb="13">
      <t>オヨ</t>
    </rPh>
    <rPh sb="24" eb="26">
      <t>カイゼン</t>
    </rPh>
    <rPh sb="27" eb="28">
      <t>キザ</t>
    </rPh>
    <rPh sb="30" eb="31">
      <t>ミ</t>
    </rPh>
    <rPh sb="37" eb="39">
      <t>イゼン</t>
    </rPh>
    <rPh sb="42" eb="44">
      <t>ルイジ</t>
    </rPh>
    <rPh sb="44" eb="46">
      <t>ダンタイ</t>
    </rPh>
    <rPh sb="47" eb="49">
      <t>ヒカク</t>
    </rPh>
    <rPh sb="50" eb="52">
      <t>カイリ</t>
    </rPh>
    <rPh sb="53" eb="54">
      <t>オオ</t>
    </rPh>
    <rPh sb="59" eb="61">
      <t>ケイヒ</t>
    </rPh>
    <rPh sb="61" eb="63">
      <t>カイシュウ</t>
    </rPh>
    <rPh sb="63" eb="64">
      <t>リツ</t>
    </rPh>
    <rPh sb="70" eb="72">
      <t>ヘイキン</t>
    </rPh>
    <rPh sb="73" eb="75">
      <t>ウワマワ</t>
    </rPh>
    <rPh sb="79" eb="81">
      <t>モクヒョウ</t>
    </rPh>
    <rPh sb="87" eb="89">
      <t>ホドトオ</t>
    </rPh>
    <rPh sb="90" eb="92">
      <t>スウチ</t>
    </rPh>
    <rPh sb="99" eb="101">
      <t>シセツ</t>
    </rPh>
    <rPh sb="101" eb="103">
      <t>シヨウ</t>
    </rPh>
    <rPh sb="103" eb="104">
      <t>リツ</t>
    </rPh>
    <rPh sb="104" eb="105">
      <t>トウ</t>
    </rPh>
    <rPh sb="111" eb="113">
      <t>ルイジ</t>
    </rPh>
    <rPh sb="113" eb="115">
      <t>ダンタイ</t>
    </rPh>
    <rPh sb="116" eb="118">
      <t>シタマワ</t>
    </rPh>
    <rPh sb="122" eb="124">
      <t>カダイ</t>
    </rPh>
    <rPh sb="125" eb="126">
      <t>ノコ</t>
    </rPh>
    <phoneticPr fontId="4"/>
  </si>
  <si>
    <t xml:space="preserve"> 下境地区浄化センターは平成12年度、上頓野地区浄化センター平成14年度より供用が開始され、比較的新しいため管渠の改築等の必要性は低い。
　一方で、処理場やマンホールポンプ等の機械設備が法定耐用年数を超えるため、現在ストックマネジメント計画に基づく施設の長寿命化等に努めている。</t>
    <rPh sb="46" eb="49">
      <t>ヒカクテキ</t>
    </rPh>
    <rPh sb="49" eb="50">
      <t>アタラ</t>
    </rPh>
    <rPh sb="70" eb="72">
      <t>イッポウ</t>
    </rPh>
    <rPh sb="74" eb="77">
      <t>ショリジョウ</t>
    </rPh>
    <rPh sb="86" eb="87">
      <t>トウ</t>
    </rPh>
    <rPh sb="88" eb="90">
      <t>キカイ</t>
    </rPh>
    <rPh sb="90" eb="92">
      <t>セツビ</t>
    </rPh>
    <rPh sb="93" eb="95">
      <t>ホウテイ</t>
    </rPh>
    <rPh sb="95" eb="97">
      <t>タイヨウ</t>
    </rPh>
    <rPh sb="97" eb="99">
      <t>ネンスウ</t>
    </rPh>
    <rPh sb="100" eb="101">
      <t>コ</t>
    </rPh>
    <rPh sb="106" eb="108">
      <t>ゲンザイ</t>
    </rPh>
    <rPh sb="118" eb="120">
      <t>ケイカク</t>
    </rPh>
    <rPh sb="121" eb="122">
      <t>モト</t>
    </rPh>
    <rPh sb="124" eb="126">
      <t>シセツ</t>
    </rPh>
    <rPh sb="127" eb="131">
      <t>チョウジュミョウカ</t>
    </rPh>
    <rPh sb="131" eb="132">
      <t>トウ</t>
    </rPh>
    <rPh sb="133" eb="134">
      <t>ツト</t>
    </rPh>
    <phoneticPr fontId="4"/>
  </si>
  <si>
    <t>　今後も維持管理費の削減や運営体制等を見直すことによる費用の削減と、水洗化促進による収益の拡大に努めていく。
　このため、R6年度にR7年度～R16年度計画で経営戦略を改訂した。その中で、経費回収率、水洗化率それぞれのロードマップを示しているため更なる経営の改善に努めていきたい。
　また、ストックマネジメント計画に基づく、管路施設の適切な点検維持管理、処理場の設備改修等に備えた投資計画の策定、公共下水道事業への接続など広域化等の検討を行っていく。</t>
    <rPh sb="1" eb="3">
      <t>コンゴ</t>
    </rPh>
    <rPh sb="37" eb="39">
      <t>ソクシン</t>
    </rPh>
    <rPh sb="42" eb="44">
      <t>シュウエキ</t>
    </rPh>
    <rPh sb="45" eb="47">
      <t>カクダイ</t>
    </rPh>
    <rPh sb="48" eb="49">
      <t>ツト</t>
    </rPh>
    <rPh sb="63" eb="65">
      <t>ネンド</t>
    </rPh>
    <rPh sb="68" eb="70">
      <t>ネンド</t>
    </rPh>
    <rPh sb="74" eb="78">
      <t>ネンドケイカク</t>
    </rPh>
    <rPh sb="79" eb="83">
      <t>ケイエイセンリャク</t>
    </rPh>
    <rPh sb="84" eb="86">
      <t>カイテイ</t>
    </rPh>
    <rPh sb="91" eb="92">
      <t>ナカ</t>
    </rPh>
    <rPh sb="100" eb="104">
      <t>スイセンカリツ</t>
    </rPh>
    <rPh sb="116" eb="117">
      <t>シメ</t>
    </rPh>
    <rPh sb="123" eb="124">
      <t>サラ</t>
    </rPh>
    <rPh sb="126" eb="128">
      <t>ケイエイ</t>
    </rPh>
    <rPh sb="129" eb="131">
      <t>カイゼン</t>
    </rPh>
    <rPh sb="132" eb="133">
      <t>ツト</t>
    </rPh>
    <rPh sb="155" eb="157">
      <t>ケイカク</t>
    </rPh>
    <rPh sb="158" eb="159">
      <t>モト</t>
    </rPh>
    <rPh sb="162" eb="164">
      <t>カンロ</t>
    </rPh>
    <rPh sb="164" eb="166">
      <t>シセツ</t>
    </rPh>
    <rPh sb="167" eb="169">
      <t>テキセツ</t>
    </rPh>
    <rPh sb="170" eb="172">
      <t>テンケン</t>
    </rPh>
    <rPh sb="172" eb="174">
      <t>イジ</t>
    </rPh>
    <rPh sb="174" eb="176">
      <t>カンリ</t>
    </rPh>
    <rPh sb="177" eb="180">
      <t>ショリジョウ</t>
    </rPh>
    <rPh sb="181" eb="183">
      <t>セツビ</t>
    </rPh>
    <rPh sb="183" eb="185">
      <t>カイシュウ</t>
    </rPh>
    <rPh sb="187" eb="188">
      <t>ソナ</t>
    </rPh>
    <rPh sb="195" eb="197">
      <t>サクテイ</t>
    </rPh>
    <rPh sb="198" eb="200">
      <t>コウキョウ</t>
    </rPh>
    <rPh sb="200" eb="203">
      <t>ゲスイドウ</t>
    </rPh>
    <rPh sb="203" eb="205">
      <t>ジギョウ</t>
    </rPh>
    <rPh sb="207" eb="209">
      <t>セツゾク</t>
    </rPh>
    <rPh sb="211" eb="214">
      <t>コウイキカ</t>
    </rPh>
    <rPh sb="214" eb="215">
      <t>トウ</t>
    </rPh>
    <rPh sb="216" eb="21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</si>
</sst>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51-4AF5-A80D-B7B043D9DFF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CA51-4AF5-A80D-B7B043D9DFF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46.49</c:v>
                </c:pt>
                <c:pt idx="1">
                  <c:v>47.37</c:v>
                </c:pt>
                <c:pt idx="2">
                  <c:v>47.37</c:v>
                </c:pt>
                <c:pt idx="3">
                  <c:v>47.37</c:v>
                </c:pt>
                <c:pt idx="4">
                  <c:v>47.37</c:v>
                </c:pt>
              </c:numCache>
            </c:numRef>
          </c:val>
          <c:extLst>
            <c:ext xmlns:c16="http://schemas.microsoft.com/office/drawing/2014/chart" uri="{C3380CC4-5D6E-409C-BE32-E72D297353CC}">
              <c16:uniqueId val="{00000000-F679-4843-8493-EA606730BA4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F679-4843-8493-EA606730BA4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73.569999999999993</c:v>
                </c:pt>
                <c:pt idx="1">
                  <c:v>69.28</c:v>
                </c:pt>
                <c:pt idx="2">
                  <c:v>77.459999999999994</c:v>
                </c:pt>
                <c:pt idx="3">
                  <c:v>78.510000000000005</c:v>
                </c:pt>
                <c:pt idx="4">
                  <c:v>78.3</c:v>
                </c:pt>
              </c:numCache>
            </c:numRef>
          </c:val>
          <c:extLst>
            <c:ext xmlns:c16="http://schemas.microsoft.com/office/drawing/2014/chart" uri="{C3380CC4-5D6E-409C-BE32-E72D297353CC}">
              <c16:uniqueId val="{00000000-8AD8-4393-8BE1-B0FF6894DB2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8AD8-4393-8BE1-B0FF6894DB2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101.59</c:v>
                </c:pt>
                <c:pt idx="1">
                  <c:v>100.7</c:v>
                </c:pt>
                <c:pt idx="2">
                  <c:v>103.34</c:v>
                </c:pt>
                <c:pt idx="3">
                  <c:v>100.82</c:v>
                </c:pt>
                <c:pt idx="4">
                  <c:v>102.55</c:v>
                </c:pt>
              </c:numCache>
            </c:numRef>
          </c:val>
          <c:extLst>
            <c:ext xmlns:c16="http://schemas.microsoft.com/office/drawing/2014/chart" uri="{C3380CC4-5D6E-409C-BE32-E72D297353CC}">
              <c16:uniqueId val="{00000000-E59D-409C-A536-37339BD9ED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E59D-409C-A536-37339BD9ED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4.8899999999999997</c:v>
                </c:pt>
                <c:pt idx="1">
                  <c:v>9.77</c:v>
                </c:pt>
                <c:pt idx="2">
                  <c:v>13.18</c:v>
                </c:pt>
                <c:pt idx="3">
                  <c:v>16.02</c:v>
                </c:pt>
                <c:pt idx="4">
                  <c:v>18.72</c:v>
                </c:pt>
              </c:numCache>
            </c:numRef>
          </c:val>
          <c:extLst>
            <c:ext xmlns:c16="http://schemas.microsoft.com/office/drawing/2014/chart" uri="{C3380CC4-5D6E-409C-BE32-E72D297353CC}">
              <c16:uniqueId val="{00000000-5CF4-4514-A5F4-910B3658747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5CF4-4514-A5F4-910B3658747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BA-4096-B608-7211C9B1821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F6BA-4096-B608-7211C9B1821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41-4F49-81DF-39C85107C9C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5441-4F49-81DF-39C85107C9C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9.15</c:v>
                </c:pt>
                <c:pt idx="1">
                  <c:v>15.34</c:v>
                </c:pt>
                <c:pt idx="2">
                  <c:v>13.96</c:v>
                </c:pt>
                <c:pt idx="3">
                  <c:v>25.84</c:v>
                </c:pt>
                <c:pt idx="4">
                  <c:v>31.3</c:v>
                </c:pt>
              </c:numCache>
            </c:numRef>
          </c:val>
          <c:extLst>
            <c:ext xmlns:c16="http://schemas.microsoft.com/office/drawing/2014/chart" uri="{C3380CC4-5D6E-409C-BE32-E72D297353CC}">
              <c16:uniqueId val="{00000000-DE50-460C-9E85-9F3E23902F7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DE50-460C-9E85-9F3E23902F7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1D-4E75-8910-FF378D66BCE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7F1D-4E75-8910-FF378D66BCE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58.96</c:v>
                </c:pt>
                <c:pt idx="1">
                  <c:v>68.319999999999993</c:v>
                </c:pt>
                <c:pt idx="2">
                  <c:v>53.77</c:v>
                </c:pt>
                <c:pt idx="3">
                  <c:v>59.63</c:v>
                </c:pt>
                <c:pt idx="4">
                  <c:v>64.540000000000006</c:v>
                </c:pt>
              </c:numCache>
            </c:numRef>
          </c:val>
          <c:extLst>
            <c:ext xmlns:c16="http://schemas.microsoft.com/office/drawing/2014/chart" uri="{C3380CC4-5D6E-409C-BE32-E72D297353CC}">
              <c16:uniqueId val="{00000000-0C0F-4AA3-881E-4C428EC8A30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0C0F-4AA3-881E-4C428EC8A30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327.89</c:v>
                </c:pt>
                <c:pt idx="1">
                  <c:v>282.22000000000003</c:v>
                </c:pt>
                <c:pt idx="2">
                  <c:v>360.39</c:v>
                </c:pt>
                <c:pt idx="3">
                  <c:v>327.98</c:v>
                </c:pt>
                <c:pt idx="4">
                  <c:v>301.35000000000002</c:v>
                </c:pt>
              </c:numCache>
            </c:numRef>
          </c:val>
          <c:extLst>
            <c:ext xmlns:c16="http://schemas.microsoft.com/office/drawing/2014/chart" uri="{C3380CC4-5D6E-409C-BE32-E72D297353CC}">
              <c16:uniqueId val="{00000000-8554-4CE2-A82F-866C6124118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8554-4CE2-A82F-866C6124118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福岡県　直方市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55164</v>
      </c>
      <c r="AM8" s="54"/>
      <c r="AN8" s="54"/>
      <c r="AO8" s="54"/>
      <c r="AP8" s="54"/>
      <c r="AQ8" s="54"/>
      <c r="AR8" s="54"/>
      <c r="AS8" s="54"/>
      <c r="AT8" s="53">
        <f>データ!T6</f>
        <v>61.76</v>
      </c>
      <c r="AU8" s="53"/>
      <c r="AV8" s="53"/>
      <c r="AW8" s="53"/>
      <c r="AX8" s="53"/>
      <c r="AY8" s="53"/>
      <c r="AZ8" s="53"/>
      <c r="BA8" s="53"/>
      <c r="BB8" s="53">
        <f>データ!U6</f>
        <v>893.2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70.59</v>
      </c>
      <c r="J10" s="53"/>
      <c r="K10" s="53"/>
      <c r="L10" s="53"/>
      <c r="M10" s="53"/>
      <c r="N10" s="53"/>
      <c r="O10" s="53"/>
      <c r="P10" s="53">
        <f>データ!P6</f>
        <v>2.74</v>
      </c>
      <c r="Q10" s="53"/>
      <c r="R10" s="53"/>
      <c r="S10" s="53"/>
      <c r="T10" s="53"/>
      <c r="U10" s="53"/>
      <c r="V10" s="53"/>
      <c r="W10" s="53">
        <f>データ!Q6</f>
        <v>91.16</v>
      </c>
      <c r="X10" s="53"/>
      <c r="Y10" s="53"/>
      <c r="Z10" s="53"/>
      <c r="AA10" s="53"/>
      <c r="AB10" s="53"/>
      <c r="AC10" s="53"/>
      <c r="AD10" s="54">
        <f>データ!R6</f>
        <v>3960</v>
      </c>
      <c r="AE10" s="54"/>
      <c r="AF10" s="54"/>
      <c r="AG10" s="54"/>
      <c r="AH10" s="54"/>
      <c r="AI10" s="54"/>
      <c r="AJ10" s="54"/>
      <c r="AK10" s="2"/>
      <c r="AL10" s="54">
        <f>データ!V6</f>
        <v>1507</v>
      </c>
      <c r="AM10" s="54"/>
      <c r="AN10" s="54"/>
      <c r="AO10" s="54"/>
      <c r="AP10" s="54"/>
      <c r="AQ10" s="54"/>
      <c r="AR10" s="54"/>
      <c r="AS10" s="54"/>
      <c r="AT10" s="53">
        <f>データ!W6</f>
        <v>0.5</v>
      </c>
      <c r="AU10" s="53"/>
      <c r="AV10" s="53"/>
      <c r="AW10" s="53"/>
      <c r="AX10" s="53"/>
      <c r="AY10" s="53"/>
      <c r="AZ10" s="53"/>
      <c r="BA10" s="53"/>
      <c r="BB10" s="53">
        <f>データ!X6</f>
        <v>3014</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Pu0aHb3Y7d9+5rUSLTaUxukAEhYk2BL+zsyYfVOQ7X8ygIwNDK3nJhaYdUC2zhSU2Ta6aTuAiAMeiLx0eSqBog==" saltValue="OM/+K5fpcPdm9zm4Be77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402044</v>
      </c>
      <c r="D6" s="19">
        <f t="shared" si="3"/>
        <v>46</v>
      </c>
      <c r="E6" s="19">
        <f t="shared" si="3"/>
        <v>17</v>
      </c>
      <c r="F6" s="19">
        <f t="shared" si="3"/>
        <v>5</v>
      </c>
      <c r="G6" s="19">
        <f t="shared" si="3"/>
        <v>0</v>
      </c>
      <c r="H6" s="19" t="str">
        <f t="shared" si="3"/>
        <v>福岡県　直方市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70.59</v>
      </c>
      <c r="P6" s="20">
        <f t="shared" si="3"/>
        <v>2.74</v>
      </c>
      <c r="Q6" s="20">
        <f t="shared" si="3"/>
        <v>91.16</v>
      </c>
      <c r="R6" s="20">
        <f t="shared" si="3"/>
        <v>3960</v>
      </c>
      <c r="S6" s="20">
        <f t="shared" si="3"/>
        <v>55164</v>
      </c>
      <c r="T6" s="20">
        <f t="shared" si="3"/>
        <v>61.76</v>
      </c>
      <c r="U6" s="20">
        <f t="shared" si="3"/>
        <v>893.2</v>
      </c>
      <c r="V6" s="20">
        <f t="shared" si="3"/>
        <v>1507</v>
      </c>
      <c r="W6" s="20">
        <f t="shared" si="3"/>
        <v>0.5</v>
      </c>
      <c r="X6" s="20">
        <f t="shared" si="3"/>
        <v>3014</v>
      </c>
      <c r="Y6" s="21">
        <f>IF(Y7="",NA(),Y7)</f>
        <v>101.59</v>
      </c>
      <c r="Z6" s="21">
        <f t="shared" ref="Z6:AH6" si="4">IF(Z7="",NA(),Z7)</f>
        <v>100.7</v>
      </c>
      <c r="AA6" s="21">
        <f t="shared" si="4"/>
        <v>103.34</v>
      </c>
      <c r="AB6" s="21">
        <f t="shared" si="4"/>
        <v>100.82</v>
      </c>
      <c r="AC6" s="21">
        <f t="shared" si="4"/>
        <v>102.55</v>
      </c>
      <c r="AD6" s="21">
        <f t="shared" si="4"/>
        <v>103.6</v>
      </c>
      <c r="AE6" s="21">
        <f t="shared" si="4"/>
        <v>106.37</v>
      </c>
      <c r="AF6" s="21">
        <f t="shared" si="4"/>
        <v>106.07</v>
      </c>
      <c r="AG6" s="21">
        <f t="shared" si="4"/>
        <v>105.5</v>
      </c>
      <c r="AH6" s="21">
        <f t="shared" si="4"/>
        <v>106.35</v>
      </c>
      <c r="AI6" s="20" t="str">
        <f>IF(AI7="","",IF(AI7="-","【-】","【"&amp;SUBSTITUTE(TEXT(AI7,"#,##0.00"),"-","△")&amp;"】"))</f>
        <v>【104.44】</v>
      </c>
      <c r="AJ6" s="20">
        <f>IF(AJ7="",NA(),AJ7)</f>
        <v>0</v>
      </c>
      <c r="AK6" s="20">
        <f t="shared" ref="AK6:AS6" si="5">IF(AK7="",NA(),AK7)</f>
        <v>0</v>
      </c>
      <c r="AL6" s="20">
        <f t="shared" si="5"/>
        <v>0</v>
      </c>
      <c r="AM6" s="20">
        <f t="shared" si="5"/>
        <v>0</v>
      </c>
      <c r="AN6" s="20">
        <f t="shared" si="5"/>
        <v>0</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9.15</v>
      </c>
      <c r="AV6" s="21">
        <f t="shared" ref="AV6:BD6" si="6">IF(AV7="",NA(),AV7)</f>
        <v>15.34</v>
      </c>
      <c r="AW6" s="21">
        <f t="shared" si="6"/>
        <v>13.96</v>
      </c>
      <c r="AX6" s="21">
        <f t="shared" si="6"/>
        <v>25.84</v>
      </c>
      <c r="AY6" s="21">
        <f t="shared" si="6"/>
        <v>31.3</v>
      </c>
      <c r="AZ6" s="21">
        <f t="shared" si="6"/>
        <v>26.99</v>
      </c>
      <c r="BA6" s="21">
        <f t="shared" si="6"/>
        <v>29.13</v>
      </c>
      <c r="BB6" s="21">
        <f t="shared" si="6"/>
        <v>35.69</v>
      </c>
      <c r="BC6" s="21">
        <f t="shared" si="6"/>
        <v>38.4</v>
      </c>
      <c r="BD6" s="21">
        <f t="shared" si="6"/>
        <v>44.04</v>
      </c>
      <c r="BE6" s="20" t="str">
        <f>IF(BE7="","",IF(BE7="-","【-】","【"&amp;SUBSTITUTE(TEXT(BE7,"#,##0.00"),"-","△")&amp;"】"))</f>
        <v>【42.02】</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58.96</v>
      </c>
      <c r="BR6" s="21">
        <f t="shared" ref="BR6:BZ6" si="8">IF(BR7="",NA(),BR7)</f>
        <v>68.319999999999993</v>
      </c>
      <c r="BS6" s="21">
        <f t="shared" si="8"/>
        <v>53.77</v>
      </c>
      <c r="BT6" s="21">
        <f t="shared" si="8"/>
        <v>59.63</v>
      </c>
      <c r="BU6" s="21">
        <f t="shared" si="8"/>
        <v>64.540000000000006</v>
      </c>
      <c r="BV6" s="21">
        <f t="shared" si="8"/>
        <v>57.31</v>
      </c>
      <c r="BW6" s="21">
        <f t="shared" si="8"/>
        <v>57.08</v>
      </c>
      <c r="BX6" s="21">
        <f t="shared" si="8"/>
        <v>56.26</v>
      </c>
      <c r="BY6" s="21">
        <f t="shared" si="8"/>
        <v>52.94</v>
      </c>
      <c r="BZ6" s="21">
        <f t="shared" si="8"/>
        <v>52.05</v>
      </c>
      <c r="CA6" s="20" t="str">
        <f>IF(CA7="","",IF(CA7="-","【-】","【"&amp;SUBSTITUTE(TEXT(CA7,"#,##0.00"),"-","△")&amp;"】"))</f>
        <v>【56.93】</v>
      </c>
      <c r="CB6" s="21">
        <f>IF(CB7="",NA(),CB7)</f>
        <v>327.89</v>
      </c>
      <c r="CC6" s="21">
        <f t="shared" ref="CC6:CK6" si="9">IF(CC7="",NA(),CC7)</f>
        <v>282.22000000000003</v>
      </c>
      <c r="CD6" s="21">
        <f t="shared" si="9"/>
        <v>360.39</v>
      </c>
      <c r="CE6" s="21">
        <f t="shared" si="9"/>
        <v>327.98</v>
      </c>
      <c r="CF6" s="21">
        <f t="shared" si="9"/>
        <v>301.35000000000002</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46.49</v>
      </c>
      <c r="CN6" s="21">
        <f t="shared" ref="CN6:CV6" si="10">IF(CN7="",NA(),CN7)</f>
        <v>47.37</v>
      </c>
      <c r="CO6" s="21">
        <f t="shared" si="10"/>
        <v>47.37</v>
      </c>
      <c r="CP6" s="21">
        <f t="shared" si="10"/>
        <v>47.37</v>
      </c>
      <c r="CQ6" s="21">
        <f t="shared" si="10"/>
        <v>47.37</v>
      </c>
      <c r="CR6" s="21">
        <f t="shared" si="10"/>
        <v>50.14</v>
      </c>
      <c r="CS6" s="21">
        <f t="shared" si="10"/>
        <v>54.83</v>
      </c>
      <c r="CT6" s="21">
        <f t="shared" si="10"/>
        <v>66.53</v>
      </c>
      <c r="CU6" s="21">
        <f t="shared" si="10"/>
        <v>52.35</v>
      </c>
      <c r="CV6" s="21">
        <f t="shared" si="10"/>
        <v>46.25</v>
      </c>
      <c r="CW6" s="20" t="str">
        <f>IF(CW7="","",IF(CW7="-","【-】","【"&amp;SUBSTITUTE(TEXT(CW7,"#,##0.00"),"-","△")&amp;"】"))</f>
        <v>【49.87】</v>
      </c>
      <c r="CX6" s="21">
        <f>IF(CX7="",NA(),CX7)</f>
        <v>73.569999999999993</v>
      </c>
      <c r="CY6" s="21">
        <f t="shared" ref="CY6:DG6" si="11">IF(CY7="",NA(),CY7)</f>
        <v>69.28</v>
      </c>
      <c r="CZ6" s="21">
        <f t="shared" si="11"/>
        <v>77.459999999999994</v>
      </c>
      <c r="DA6" s="21">
        <f t="shared" si="11"/>
        <v>78.510000000000005</v>
      </c>
      <c r="DB6" s="21">
        <f t="shared" si="11"/>
        <v>78.3</v>
      </c>
      <c r="DC6" s="21">
        <f t="shared" si="11"/>
        <v>84.98</v>
      </c>
      <c r="DD6" s="21">
        <f t="shared" si="11"/>
        <v>84.7</v>
      </c>
      <c r="DE6" s="21">
        <f t="shared" si="11"/>
        <v>84.67</v>
      </c>
      <c r="DF6" s="21">
        <f t="shared" si="11"/>
        <v>84.39</v>
      </c>
      <c r="DG6" s="21">
        <f t="shared" si="11"/>
        <v>83.96</v>
      </c>
      <c r="DH6" s="20" t="str">
        <f>IF(DH7="","",IF(DH7="-","【-】","【"&amp;SUBSTITUTE(TEXT(DH7,"#,##0.00"),"-","△")&amp;"】"))</f>
        <v>【87.54】</v>
      </c>
      <c r="DI6" s="21">
        <f>IF(DI7="",NA(),DI7)</f>
        <v>4.8899999999999997</v>
      </c>
      <c r="DJ6" s="21">
        <f t="shared" ref="DJ6:DR6" si="12">IF(DJ7="",NA(),DJ7)</f>
        <v>9.77</v>
      </c>
      <c r="DK6" s="21">
        <f t="shared" si="12"/>
        <v>13.18</v>
      </c>
      <c r="DL6" s="21">
        <f t="shared" si="12"/>
        <v>16.02</v>
      </c>
      <c r="DM6" s="21">
        <f t="shared" si="12"/>
        <v>18.72</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402044</v>
      </c>
      <c r="D7" s="23">
        <v>46</v>
      </c>
      <c r="E7" s="23">
        <v>17</v>
      </c>
      <c r="F7" s="23">
        <v>5</v>
      </c>
      <c r="G7" s="23">
        <v>0</v>
      </c>
      <c r="H7" s="23" t="s">
        <v>96</v>
      </c>
      <c r="I7" s="23" t="s">
        <v>97</v>
      </c>
      <c r="J7" s="23" t="s">
        <v>98</v>
      </c>
      <c r="K7" s="23" t="s">
        <v>99</v>
      </c>
      <c r="L7" s="23" t="s">
        <v>100</v>
      </c>
      <c r="M7" s="23" t="s">
        <v>101</v>
      </c>
      <c r="N7" s="24" t="s">
        <v>102</v>
      </c>
      <c r="O7" s="24">
        <v>70.59</v>
      </c>
      <c r="P7" s="24">
        <v>2.74</v>
      </c>
      <c r="Q7" s="24">
        <v>91.16</v>
      </c>
      <c r="R7" s="24">
        <v>3960</v>
      </c>
      <c r="S7" s="24">
        <v>55164</v>
      </c>
      <c r="T7" s="24">
        <v>61.76</v>
      </c>
      <c r="U7" s="24">
        <v>893.2</v>
      </c>
      <c r="V7" s="24">
        <v>1507</v>
      </c>
      <c r="W7" s="24">
        <v>0.5</v>
      </c>
      <c r="X7" s="24">
        <v>3014</v>
      </c>
      <c r="Y7" s="24">
        <v>101.59</v>
      </c>
      <c r="Z7" s="24">
        <v>100.7</v>
      </c>
      <c r="AA7" s="24">
        <v>103.34</v>
      </c>
      <c r="AB7" s="24">
        <v>100.82</v>
      </c>
      <c r="AC7" s="24">
        <v>102.55</v>
      </c>
      <c r="AD7" s="24">
        <v>103.6</v>
      </c>
      <c r="AE7" s="24">
        <v>106.37</v>
      </c>
      <c r="AF7" s="24">
        <v>106.07</v>
      </c>
      <c r="AG7" s="24">
        <v>105.5</v>
      </c>
      <c r="AH7" s="24">
        <v>106.35</v>
      </c>
      <c r="AI7" s="24">
        <v>104.44</v>
      </c>
      <c r="AJ7" s="24">
        <v>0</v>
      </c>
      <c r="AK7" s="24">
        <v>0</v>
      </c>
      <c r="AL7" s="24">
        <v>0</v>
      </c>
      <c r="AM7" s="24">
        <v>0</v>
      </c>
      <c r="AN7" s="24">
        <v>0</v>
      </c>
      <c r="AO7" s="24">
        <v>193.99</v>
      </c>
      <c r="AP7" s="24">
        <v>139.02000000000001</v>
      </c>
      <c r="AQ7" s="24">
        <v>132.04</v>
      </c>
      <c r="AR7" s="24">
        <v>145.43</v>
      </c>
      <c r="AS7" s="24">
        <v>129.88999999999999</v>
      </c>
      <c r="AT7" s="24">
        <v>124.06</v>
      </c>
      <c r="AU7" s="24">
        <v>9.15</v>
      </c>
      <c r="AV7" s="24">
        <v>15.34</v>
      </c>
      <c r="AW7" s="24">
        <v>13.96</v>
      </c>
      <c r="AX7" s="24">
        <v>25.84</v>
      </c>
      <c r="AY7" s="24">
        <v>31.3</v>
      </c>
      <c r="AZ7" s="24">
        <v>26.99</v>
      </c>
      <c r="BA7" s="24">
        <v>29.13</v>
      </c>
      <c r="BB7" s="24">
        <v>35.69</v>
      </c>
      <c r="BC7" s="24">
        <v>38.4</v>
      </c>
      <c r="BD7" s="24">
        <v>44.04</v>
      </c>
      <c r="BE7" s="24">
        <v>42.02</v>
      </c>
      <c r="BF7" s="24">
        <v>0</v>
      </c>
      <c r="BG7" s="24">
        <v>0</v>
      </c>
      <c r="BH7" s="24">
        <v>0</v>
      </c>
      <c r="BI7" s="24">
        <v>0</v>
      </c>
      <c r="BJ7" s="24">
        <v>0</v>
      </c>
      <c r="BK7" s="24">
        <v>826.83</v>
      </c>
      <c r="BL7" s="24">
        <v>867.83</v>
      </c>
      <c r="BM7" s="24">
        <v>791.76</v>
      </c>
      <c r="BN7" s="24">
        <v>900.82</v>
      </c>
      <c r="BO7" s="24">
        <v>839.21</v>
      </c>
      <c r="BP7" s="24">
        <v>785.1</v>
      </c>
      <c r="BQ7" s="24">
        <v>58.96</v>
      </c>
      <c r="BR7" s="24">
        <v>68.319999999999993</v>
      </c>
      <c r="BS7" s="24">
        <v>53.77</v>
      </c>
      <c r="BT7" s="24">
        <v>59.63</v>
      </c>
      <c r="BU7" s="24">
        <v>64.540000000000006</v>
      </c>
      <c r="BV7" s="24">
        <v>57.31</v>
      </c>
      <c r="BW7" s="24">
        <v>57.08</v>
      </c>
      <c r="BX7" s="24">
        <v>56.26</v>
      </c>
      <c r="BY7" s="24">
        <v>52.94</v>
      </c>
      <c r="BZ7" s="24">
        <v>52.05</v>
      </c>
      <c r="CA7" s="24">
        <v>56.93</v>
      </c>
      <c r="CB7" s="24">
        <v>327.89</v>
      </c>
      <c r="CC7" s="24">
        <v>282.22000000000003</v>
      </c>
      <c r="CD7" s="24">
        <v>360.39</v>
      </c>
      <c r="CE7" s="24">
        <v>327.98</v>
      </c>
      <c r="CF7" s="24">
        <v>301.35000000000002</v>
      </c>
      <c r="CG7" s="24">
        <v>273.52</v>
      </c>
      <c r="CH7" s="24">
        <v>274.99</v>
      </c>
      <c r="CI7" s="24">
        <v>282.08999999999997</v>
      </c>
      <c r="CJ7" s="24">
        <v>303.27999999999997</v>
      </c>
      <c r="CK7" s="24">
        <v>301.86</v>
      </c>
      <c r="CL7" s="24">
        <v>271.14999999999998</v>
      </c>
      <c r="CM7" s="24">
        <v>46.49</v>
      </c>
      <c r="CN7" s="24">
        <v>47.37</v>
      </c>
      <c r="CO7" s="24">
        <v>47.37</v>
      </c>
      <c r="CP7" s="24">
        <v>47.37</v>
      </c>
      <c r="CQ7" s="24">
        <v>47.37</v>
      </c>
      <c r="CR7" s="24">
        <v>50.14</v>
      </c>
      <c r="CS7" s="24">
        <v>54.83</v>
      </c>
      <c r="CT7" s="24">
        <v>66.53</v>
      </c>
      <c r="CU7" s="24">
        <v>52.35</v>
      </c>
      <c r="CV7" s="24">
        <v>46.25</v>
      </c>
      <c r="CW7" s="24">
        <v>49.87</v>
      </c>
      <c r="CX7" s="24">
        <v>73.569999999999993</v>
      </c>
      <c r="CY7" s="24">
        <v>69.28</v>
      </c>
      <c r="CZ7" s="24">
        <v>77.459999999999994</v>
      </c>
      <c r="DA7" s="24">
        <v>78.510000000000005</v>
      </c>
      <c r="DB7" s="24">
        <v>78.3</v>
      </c>
      <c r="DC7" s="24">
        <v>84.98</v>
      </c>
      <c r="DD7" s="24">
        <v>84.7</v>
      </c>
      <c r="DE7" s="24">
        <v>84.67</v>
      </c>
      <c r="DF7" s="24">
        <v>84.39</v>
      </c>
      <c r="DG7" s="24">
        <v>83.96</v>
      </c>
      <c r="DH7" s="24">
        <v>87.54</v>
      </c>
      <c r="DI7" s="24">
        <v>4.8899999999999997</v>
      </c>
      <c r="DJ7" s="24">
        <v>9.77</v>
      </c>
      <c r="DK7" s="24">
        <v>13.18</v>
      </c>
      <c r="DL7" s="24">
        <v>16.02</v>
      </c>
      <c r="DM7" s="24">
        <v>18.72</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v>
      </c>
      <c r="EH7" s="24">
        <v>0</v>
      </c>
      <c r="EI7" s="24">
        <v>0</v>
      </c>
      <c r="EJ7" s="24">
        <v>0.02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谷口　一富</cp:lastModifiedBy>
  <dcterms:created xsi:type="dcterms:W3CDTF">2025-01-24T07:20:29Z</dcterms:created>
  <dcterms:modified xsi:type="dcterms:W3CDTF">2025-01-28T06:34:52Z</dcterms:modified>
  <cp:category/>
</cp:coreProperties>
</file>