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msrvfl04b\42上下水道・環境部\01下水道課\01下水道庶務係\【F-8-0】諸務\1.公共下水道\2.諸務【5.公（部・非）】\庁外文書（通知等）\各種調査物〈庁外）\経営比較分析表\R07\"/>
    </mc:Choice>
  </mc:AlternateContent>
  <xr:revisionPtr revIDLastSave="0" documentId="13_ncr:1_{19C16292-F6F7-4E5F-950A-DB98BF9BE297}" xr6:coauthVersionLast="47" xr6:coauthVersionMax="47" xr10:uidLastSave="{00000000-0000-0000-0000-000000000000}"/>
  <workbookProtection workbookAlgorithmName="SHA-512" workbookHashValue="uXTv8jpuYMjrTvudqaTNQ0cIzlyPEnX/79agRMA7RzcpLdpKrlUQuJLGqE8y5tBVZBxOPfUsMLzZ/ivFphikow==" workbookSaltValue="Ya2S5CVXqjSYS5bF0cuzf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T10"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<sst xmlns="http://schemas.openxmlformats.org/spreadsheetml/2006/main" count="231" uniqueCount="117">
  <si>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</si>
  <si>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</si>
  <si>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</si>
  <si>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</si>
  <si>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</si>
  <si>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</si>
  <si>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</si>
  <si>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</si>
  <si>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</si>
  <si>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</si>
  <si>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</si>
  <si>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</si>
  <si>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</si>
  <si>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</si>
  <si>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</si>
  <si>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</si>
  <si>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</si>
  <si>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</si>
  <si>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</si>
  <si>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</si>
  <si>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</si>
  <si>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</si>
  <si>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</si>
  <si>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</si>
  <si>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</si>
  <si>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</si>
  <si>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</si>
  <si>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</si>
  <si>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</si>
  <si>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</si>
  <si>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</si>
  <si>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</si>
  <si>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</si>
  <si>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</si>
  <si>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</si>
  <si>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</si>
  <si>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</si>
  <si>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</si>
  <si>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</si>
  <si>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</si>
  <si>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</si>
  <si>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</si>
  <si>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</si>
  <si>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</si>
  <si>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</si>
  <si>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</si>
  <si>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</si>
  <si>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</si>
  <si>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</si>
  <si>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</si>
  <si>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</si>
  <si>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</si>
  <si>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</si>
  <si>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</si>
  <si>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</si>
  <si>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</si>
  <si>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</si>
  <si>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</si>
  <si>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</si>
  <si>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</si>
  <si>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</si>
  <si>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</si>
  <si>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</si>
  <si>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</si>
  <si>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</si>
  <si>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</si>
  <si>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</si>
  <si>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</si>
  <si>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</si>
  <si>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</si>
  <si>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</si>
  <si>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</si>
  <si>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</si>
  <si>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</si>
  <si>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</si>
  <si>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</si>
  <si>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</si>
  <si>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</si>
  <si>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</si>
  <si>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</si>
  <si>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</si>
  <si>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</si>
  <si>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</si>
  <si>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</si>
  <si>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</si>
  <si>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</si>
  <si>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</si>
  <si>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</si>
  <si>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</si>
  <si>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</si>
  <si>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</si>
  <si>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</si>
  <si>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</si>
  <si>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</si>
  <si>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</si>
  <si>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</si>
  <si>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</si>
  <si>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</si>
  <si>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</si>
  <si>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</si>
  <si>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</si>
  <si>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</si>
  <si>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</si>
  <si>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</si>
  <si>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</si>
  <si>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</si>
  <si>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</si>
  <si>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</si>
  <si>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</si>
  <si>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</si>
  <si>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</si>
  <si>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</si>
  <si>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</si>
  <si>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</si>
  <si>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下境地区浄化センターは平成12年度、上頓野地区浄化センター平成14年度より供用が開始され、比較的新しいため管渠の改築等の必要性は低い。
　一方で、処理場やマンホールポンプ等の機械設備が法定耐用年数を超えるため、現在ストックマネジメント計画に基づく施設の長寿命化等に努めている。</t>
    <rPh sb="1" eb="2">
      <t>シモ</t>
    </rPh>
    <phoneticPr fontId="4"/>
  </si>
  <si>
    <t>　今後も維持管理費の削減や運営体制等を見直すことによる費用の削減と、水洗化促進による収益の拡大に努めていく。
　このため、R7年度～R16年度計画での経営戦略の中で、経費回収率、水洗化率それぞれのロードマップを示しているため更なる経営の改善に努めていきたい。
　また、ストックマネジメント計画に基づく、管路施設の適切な点検維持管理、処理場の設備改修等に備えた投資計画の策定、公共下水道事業への接続など広域化等の検討を行っていく。</t>
    <phoneticPr fontId="4"/>
  </si>
  <si>
    <t xml:space="preserve"> 流動比率や汚水処理原価及び水洗化率については、改善の兆しが見えてきたが、依然として類似団体と比較し乖離が大きい。また経費回収率については、平均を上回ったが、目標の80％には程遠い数値となっている。
　今後は企業債利息や機械設備に係る減価償却費の大幅な減少により、汚水処理原価の低下が見込まれ、健全性は改善する見込みである。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</si>
</sst>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54-4FB2-A4D5-930E80BFDC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E54-4FB2-A4D5-930E80BFDC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47.37</c:v>
                </c:pt>
                <c:pt idx="1">
                  <c:v>47.37</c:v>
                </c:pt>
                <c:pt idx="2">
                  <c:v>47.37</c:v>
                </c:pt>
                <c:pt idx="3">
                  <c:v>47.37</c:v>
                </c:pt>
                <c:pt idx="4">
                  <c:v>47.37</c:v>
                </c:pt>
              </c:numCache>
            </c:numRef>
          </c:val>
          <c:extLst>
            <c:ext xmlns:c16="http://schemas.microsoft.com/office/drawing/2014/chart" uri="{C3380CC4-5D6E-409C-BE32-E72D297353CC}">
              <c16:uniqueId val="{00000000-61FD-4D26-AEF2-BB4579F0A5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1FD-4D26-AEF2-BB4579F0A5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69.28</c:v>
                </c:pt>
                <c:pt idx="1">
                  <c:v>77.459999999999994</c:v>
                </c:pt>
                <c:pt idx="2">
                  <c:v>78.510000000000005</c:v>
                </c:pt>
                <c:pt idx="3">
                  <c:v>78.3</c:v>
                </c:pt>
                <c:pt idx="4">
                  <c:v>77.77</c:v>
                </c:pt>
              </c:numCache>
            </c:numRef>
          </c:val>
          <c:extLst>
            <c:ext xmlns:c16="http://schemas.microsoft.com/office/drawing/2014/chart" uri="{C3380CC4-5D6E-409C-BE32-E72D297353CC}">
              <c16:uniqueId val="{00000000-7A17-47DB-9DF2-3546F02AE6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A17-47DB-9DF2-3546F02AE6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c:v>
                </c:pt>
                <c:pt idx="1">
                  <c:v>103.34</c:v>
                </c:pt>
                <c:pt idx="2">
                  <c:v>100.82</c:v>
                </c:pt>
                <c:pt idx="3">
                  <c:v>102.55</c:v>
                </c:pt>
                <c:pt idx="4">
                  <c:v>100.56</c:v>
                </c:pt>
              </c:numCache>
            </c:numRef>
          </c:val>
          <c:extLst>
            <c:ext xmlns:c16="http://schemas.microsoft.com/office/drawing/2014/chart" uri="{C3380CC4-5D6E-409C-BE32-E72D297353CC}">
              <c16:uniqueId val="{00000000-5F00-4078-8649-AC9BEEA954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F00-4078-8649-AC9BEEA954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9.77</c:v>
                </c:pt>
                <c:pt idx="1">
                  <c:v>13.18</c:v>
                </c:pt>
                <c:pt idx="2">
                  <c:v>16.02</c:v>
                </c:pt>
                <c:pt idx="3">
                  <c:v>18.72</c:v>
                </c:pt>
                <c:pt idx="4">
                  <c:v>22.98</c:v>
                </c:pt>
              </c:numCache>
            </c:numRef>
          </c:val>
          <c:extLst>
            <c:ext xmlns:c16="http://schemas.microsoft.com/office/drawing/2014/chart" uri="{C3380CC4-5D6E-409C-BE32-E72D297353CC}">
              <c16:uniqueId val="{00000000-A269-4137-8C14-B22A1469F0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269-4137-8C14-B22A1469F0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E4-48FB-B4D9-EDE1ACB08A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5E4-48FB-B4D9-EDE1ACB08A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45-4253-8FC5-93C0438EFD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945-4253-8FC5-93C0438EFD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15.34</c:v>
                </c:pt>
                <c:pt idx="1">
                  <c:v>13.96</c:v>
                </c:pt>
                <c:pt idx="2">
                  <c:v>25.84</c:v>
                </c:pt>
                <c:pt idx="3">
                  <c:v>31.3</c:v>
                </c:pt>
                <c:pt idx="4">
                  <c:v>20.81</c:v>
                </c:pt>
              </c:numCache>
            </c:numRef>
          </c:val>
          <c:extLst>
            <c:ext xmlns:c16="http://schemas.microsoft.com/office/drawing/2014/chart" uri="{C3380CC4-5D6E-409C-BE32-E72D297353CC}">
              <c16:uniqueId val="{00000000-2D44-4EA1-B5D1-627ACB6181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D44-4EA1-B5D1-627ACB6181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51.3</c:v>
                </c:pt>
              </c:numCache>
            </c:numRef>
          </c:val>
          <c:extLst>
            <c:ext xmlns:c16="http://schemas.microsoft.com/office/drawing/2014/chart" uri="{C3380CC4-5D6E-409C-BE32-E72D297353CC}">
              <c16:uniqueId val="{00000000-6745-4314-8036-CEABFE008C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6745-4314-8036-CEABFE008C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68.319999999999993</c:v>
                </c:pt>
                <c:pt idx="1">
                  <c:v>53.77</c:v>
                </c:pt>
                <c:pt idx="2">
                  <c:v>59.63</c:v>
                </c:pt>
                <c:pt idx="3">
                  <c:v>64.540000000000006</c:v>
                </c:pt>
                <c:pt idx="4">
                  <c:v>67.930000000000007</c:v>
                </c:pt>
              </c:numCache>
            </c:numRef>
          </c:val>
          <c:extLst>
            <c:ext xmlns:c16="http://schemas.microsoft.com/office/drawing/2014/chart" uri="{C3380CC4-5D6E-409C-BE32-E72D297353CC}">
              <c16:uniqueId val="{00000000-C3A2-4640-A335-17308DD011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C3A2-4640-A335-17308DD011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282.22000000000003</c:v>
                </c:pt>
                <c:pt idx="1">
                  <c:v>360.39</c:v>
                </c:pt>
                <c:pt idx="2">
                  <c:v>327.98</c:v>
                </c:pt>
                <c:pt idx="3">
                  <c:v>301.35000000000002</c:v>
                </c:pt>
                <c:pt idx="4">
                  <c:v>288.51</c:v>
                </c:pt>
              </c:numCache>
            </c:numRef>
          </c:val>
          <c:extLst>
            <c:ext xmlns:c16="http://schemas.microsoft.com/office/drawing/2014/chart" uri="{C3380CC4-5D6E-409C-BE32-E72D297353CC}">
              <c16:uniqueId val="{00000000-145D-4366-AFE1-1DE47AA311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45D-4366-AFE1-1DE47AA311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直方市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54838</v>
      </c>
      <c r="AM8" s="36"/>
      <c r="AN8" s="36"/>
      <c r="AO8" s="36"/>
      <c r="AP8" s="36"/>
      <c r="AQ8" s="36"/>
      <c r="AR8" s="36"/>
      <c r="AS8" s="36"/>
      <c r="AT8" s="37">
        <f>データ!T6</f>
        <v>61.76</v>
      </c>
      <c r="AU8" s="37"/>
      <c r="AV8" s="37"/>
      <c r="AW8" s="37"/>
      <c r="AX8" s="37"/>
      <c r="AY8" s="37"/>
      <c r="AZ8" s="37"/>
      <c r="BA8" s="37"/>
      <c r="BB8" s="37">
        <f>データ!U6</f>
        <v>887.92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75.16</v>
      </c>
      <c r="J10" s="37"/>
      <c r="K10" s="37"/>
      <c r="L10" s="37"/>
      <c r="M10" s="37"/>
      <c r="N10" s="37"/>
      <c r="O10" s="37"/>
      <c r="P10" s="37">
        <f>データ!P6</f>
        <v>2.76</v>
      </c>
      <c r="Q10" s="37"/>
      <c r="R10" s="37"/>
      <c r="S10" s="37"/>
      <c r="T10" s="37"/>
      <c r="U10" s="37"/>
      <c r="V10" s="37"/>
      <c r="W10" s="37">
        <f>データ!Q6</f>
        <v>86.86</v>
      </c>
      <c r="X10" s="37"/>
      <c r="Y10" s="37"/>
      <c r="Z10" s="37"/>
      <c r="AA10" s="37"/>
      <c r="AB10" s="37"/>
      <c r="AC10" s="37"/>
      <c r="AD10" s="36">
        <f>データ!R6</f>
        <v>3960</v>
      </c>
      <c r="AE10" s="36"/>
      <c r="AF10" s="36"/>
      <c r="AG10" s="36"/>
      <c r="AH10" s="36"/>
      <c r="AI10" s="36"/>
      <c r="AJ10" s="36"/>
      <c r="AK10" s="2"/>
      <c r="AL10" s="36">
        <f>データ!V6</f>
        <v>1507</v>
      </c>
      <c r="AM10" s="36"/>
      <c r="AN10" s="36"/>
      <c r="AO10" s="36"/>
      <c r="AP10" s="36"/>
      <c r="AQ10" s="36"/>
      <c r="AR10" s="36"/>
      <c r="AS10" s="36"/>
      <c r="AT10" s="37">
        <f>データ!W6</f>
        <v>0.5</v>
      </c>
      <c r="AU10" s="37"/>
      <c r="AV10" s="37"/>
      <c r="AW10" s="37"/>
      <c r="AX10" s="37"/>
      <c r="AY10" s="37"/>
      <c r="AZ10" s="37"/>
      <c r="BA10" s="37"/>
      <c r="BB10" s="37">
        <f>データ!X6</f>
        <v>3014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hYj9lZZjup1RJpCqNSHuXSWMHkSNyKwAPeRIE2gtZZEJOhRoeUI2yn31QGI6AiNnIP8+Igg6HXa/eh0AXSg6g==" saltValue="XCuKVr2BLFE3AO7hE6ZRV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402044</v>
      </c>
      <c r="D6" s="19">
        <f t="shared" si="3"/>
        <v>46</v>
      </c>
      <c r="E6" s="19">
        <f t="shared" si="3"/>
        <v>17</v>
      </c>
      <c r="F6" s="19">
        <f t="shared" si="3"/>
        <v>5</v>
      </c>
      <c r="G6" s="19">
        <f t="shared" si="3"/>
        <v>0</v>
      </c>
      <c r="H6" s="19" t="str">
        <f t="shared" si="3"/>
        <v>福岡県　直方市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75.16</v>
      </c>
      <c r="P6" s="20">
        <f t="shared" si="3"/>
        <v>2.76</v>
      </c>
      <c r="Q6" s="20">
        <f t="shared" si="3"/>
        <v>86.86</v>
      </c>
      <c r="R6" s="20">
        <f t="shared" si="3"/>
        <v>3960</v>
      </c>
      <c r="S6" s="20">
        <f t="shared" si="3"/>
        <v>54838</v>
      </c>
      <c r="T6" s="20">
        <f t="shared" si="3"/>
        <v>61.76</v>
      </c>
      <c r="U6" s="20">
        <f t="shared" si="3"/>
        <v>887.92</v>
      </c>
      <c r="V6" s="20">
        <f t="shared" si="3"/>
        <v>1507</v>
      </c>
      <c r="W6" s="20">
        <f t="shared" si="3"/>
        <v>0.5</v>
      </c>
      <c r="X6" s="20">
        <f t="shared" si="3"/>
        <v>3014</v>
      </c>
      <c r="Y6" s="21">
        <f>IF(Y7="",NA(),Y7)</f>
        <v>100.7</v>
      </c>
      <c r="Z6" s="21">
        <f t="shared" ref="Z6:AH6" si="4">IF(Z7="",NA(),Z7)</f>
        <v>103.34</v>
      </c>
      <c r="AA6" s="21">
        <f t="shared" si="4"/>
        <v>100.82</v>
      </c>
      <c r="AB6" s="21">
        <f t="shared" si="4"/>
        <v>102.55</v>
      </c>
      <c r="AC6" s="21">
        <f t="shared" si="4"/>
        <v>100.56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15.34</v>
      </c>
      <c r="AV6" s="21">
        <f t="shared" ref="AV6:BD6" si="6">IF(AV7="",NA(),AV7)</f>
        <v>13.96</v>
      </c>
      <c r="AW6" s="21">
        <f t="shared" si="6"/>
        <v>25.84</v>
      </c>
      <c r="AX6" s="21">
        <f t="shared" si="6"/>
        <v>31.3</v>
      </c>
      <c r="AY6" s="21">
        <f t="shared" si="6"/>
        <v>20.81</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1">
        <f t="shared" si="7"/>
        <v>51.3</v>
      </c>
      <c r="BK6" s="21">
        <f t="shared" si="7"/>
        <v>867.83</v>
      </c>
      <c r="BL6" s="21">
        <f t="shared" si="7"/>
        <v>791.76</v>
      </c>
      <c r="BM6" s="21">
        <f t="shared" si="7"/>
        <v>900.82</v>
      </c>
      <c r="BN6" s="21">
        <f t="shared" si="7"/>
        <v>839.21</v>
      </c>
      <c r="BO6" s="21">
        <f t="shared" si="7"/>
        <v>791.46</v>
      </c>
      <c r="BP6" s="20" t="str">
        <f>IF(BP7="","",IF(BP7="-","【-】","【"&amp;SUBSTITUTE(TEXT(BP7,"#,##0.00"),"-","△")&amp;"】"))</f>
        <v>【798.10】</v>
      </c>
      <c r="BQ6" s="21">
        <f>IF(BQ7="",NA(),BQ7)</f>
        <v>68.319999999999993</v>
      </c>
      <c r="BR6" s="21">
        <f t="shared" ref="BR6:BZ6" si="8">IF(BR7="",NA(),BR7)</f>
        <v>53.77</v>
      </c>
      <c r="BS6" s="21">
        <f t="shared" si="8"/>
        <v>59.63</v>
      </c>
      <c r="BT6" s="21">
        <f t="shared" si="8"/>
        <v>64.540000000000006</v>
      </c>
      <c r="BU6" s="21">
        <f t="shared" si="8"/>
        <v>67.930000000000007</v>
      </c>
      <c r="BV6" s="21">
        <f t="shared" si="8"/>
        <v>57.08</v>
      </c>
      <c r="BW6" s="21">
        <f t="shared" si="8"/>
        <v>56.26</v>
      </c>
      <c r="BX6" s="21">
        <f t="shared" si="8"/>
        <v>52.94</v>
      </c>
      <c r="BY6" s="21">
        <f t="shared" si="8"/>
        <v>52.05</v>
      </c>
      <c r="BZ6" s="21">
        <f t="shared" si="8"/>
        <v>47.96</v>
      </c>
      <c r="CA6" s="20" t="str">
        <f>IF(CA7="","",IF(CA7="-","【-】","【"&amp;SUBSTITUTE(TEXT(CA7,"#,##0.00"),"-","△")&amp;"】"))</f>
        <v>【54.51】</v>
      </c>
      <c r="CB6" s="21">
        <f>IF(CB7="",NA(),CB7)</f>
        <v>282.22000000000003</v>
      </c>
      <c r="CC6" s="21">
        <f t="shared" ref="CC6:CK6" si="9">IF(CC7="",NA(),CC7)</f>
        <v>360.39</v>
      </c>
      <c r="CD6" s="21">
        <f t="shared" si="9"/>
        <v>327.98</v>
      </c>
      <c r="CE6" s="21">
        <f t="shared" si="9"/>
        <v>301.35000000000002</v>
      </c>
      <c r="CF6" s="21">
        <f t="shared" si="9"/>
        <v>288.51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47.37</v>
      </c>
      <c r="CN6" s="21">
        <f t="shared" ref="CN6:CV6" si="10">IF(CN7="",NA(),CN7)</f>
        <v>47.37</v>
      </c>
      <c r="CO6" s="21">
        <f t="shared" si="10"/>
        <v>47.37</v>
      </c>
      <c r="CP6" s="21">
        <f t="shared" si="10"/>
        <v>47.37</v>
      </c>
      <c r="CQ6" s="21">
        <f t="shared" si="10"/>
        <v>47.37</v>
      </c>
      <c r="CR6" s="21">
        <f t="shared" si="10"/>
        <v>54.83</v>
      </c>
      <c r="CS6" s="21">
        <f t="shared" si="10"/>
        <v>66.53</v>
      </c>
      <c r="CT6" s="21">
        <f t="shared" si="10"/>
        <v>52.35</v>
      </c>
      <c r="CU6" s="21">
        <f t="shared" si="10"/>
        <v>46.25</v>
      </c>
      <c r="CV6" s="21">
        <f t="shared" si="10"/>
        <v>45.32</v>
      </c>
      <c r="CW6" s="20" t="str">
        <f>IF(CW7="","",IF(CW7="-","【-】","【"&amp;SUBSTITUTE(TEXT(CW7,"#,##0.00"),"-","△")&amp;"】"))</f>
        <v>【49.92】</v>
      </c>
      <c r="CX6" s="21">
        <f>IF(CX7="",NA(),CX7)</f>
        <v>69.28</v>
      </c>
      <c r="CY6" s="21">
        <f t="shared" ref="CY6:DG6" si="11">IF(CY7="",NA(),CY7)</f>
        <v>77.459999999999994</v>
      </c>
      <c r="CZ6" s="21">
        <f t="shared" si="11"/>
        <v>78.510000000000005</v>
      </c>
      <c r="DA6" s="21">
        <f t="shared" si="11"/>
        <v>78.3</v>
      </c>
      <c r="DB6" s="21">
        <f t="shared" si="11"/>
        <v>77.77</v>
      </c>
      <c r="DC6" s="21">
        <f t="shared" si="11"/>
        <v>84.7</v>
      </c>
      <c r="DD6" s="21">
        <f t="shared" si="11"/>
        <v>84.67</v>
      </c>
      <c r="DE6" s="21">
        <f t="shared" si="11"/>
        <v>84.39</v>
      </c>
      <c r="DF6" s="21">
        <f t="shared" si="11"/>
        <v>83.96</v>
      </c>
      <c r="DG6" s="21">
        <f t="shared" si="11"/>
        <v>83.54</v>
      </c>
      <c r="DH6" s="20" t="str">
        <f>IF(DH7="","",IF(DH7="-","【-】","【"&amp;SUBSTITUTE(TEXT(DH7,"#,##0.00"),"-","△")&amp;"】"))</f>
        <v>【87.80】</v>
      </c>
      <c r="DI6" s="21">
        <f>IF(DI7="",NA(),DI7)</f>
        <v>9.77</v>
      </c>
      <c r="DJ6" s="21">
        <f t="shared" ref="DJ6:DR6" si="12">IF(DJ7="",NA(),DJ7)</f>
        <v>13.18</v>
      </c>
      <c r="DK6" s="21">
        <f t="shared" si="12"/>
        <v>16.02</v>
      </c>
      <c r="DL6" s="21">
        <f t="shared" si="12"/>
        <v>18.72</v>
      </c>
      <c r="DM6" s="21">
        <f t="shared" si="12"/>
        <v>22.98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402044</v>
      </c>
      <c r="D7" s="23">
        <v>46</v>
      </c>
      <c r="E7" s="23">
        <v>17</v>
      </c>
      <c r="F7" s="23">
        <v>5</v>
      </c>
      <c r="G7" s="23">
        <v>0</v>
      </c>
      <c r="H7" s="23" t="s">
        <v>96</v>
      </c>
      <c r="I7" s="23" t="s">
        <v>97</v>
      </c>
      <c r="J7" s="23" t="s">
        <v>98</v>
      </c>
      <c r="K7" s="23" t="s">
        <v>99</v>
      </c>
      <c r="L7" s="23" t="s">
        <v>100</v>
      </c>
      <c r="M7" s="23" t="s">
        <v>101</v>
      </c>
      <c r="N7" s="24" t="s">
        <v>102</v>
      </c>
      <c r="O7" s="24">
        <v>75.16</v>
      </c>
      <c r="P7" s="24">
        <v>2.76</v>
      </c>
      <c r="Q7" s="24">
        <v>86.86</v>
      </c>
      <c r="R7" s="24">
        <v>3960</v>
      </c>
      <c r="S7" s="24">
        <v>54838</v>
      </c>
      <c r="T7" s="24">
        <v>61.76</v>
      </c>
      <c r="U7" s="24">
        <v>887.92</v>
      </c>
      <c r="V7" s="24">
        <v>1507</v>
      </c>
      <c r="W7" s="24">
        <v>0.5</v>
      </c>
      <c r="X7" s="24">
        <v>3014</v>
      </c>
      <c r="Y7" s="24">
        <v>100.7</v>
      </c>
      <c r="Z7" s="24">
        <v>103.34</v>
      </c>
      <c r="AA7" s="24">
        <v>100.82</v>
      </c>
      <c r="AB7" s="24">
        <v>102.55</v>
      </c>
      <c r="AC7" s="24">
        <v>100.56</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15.34</v>
      </c>
      <c r="AV7" s="24">
        <v>13.96</v>
      </c>
      <c r="AW7" s="24">
        <v>25.84</v>
      </c>
      <c r="AX7" s="24">
        <v>31.3</v>
      </c>
      <c r="AY7" s="24">
        <v>20.81</v>
      </c>
      <c r="AZ7" s="24">
        <v>29.13</v>
      </c>
      <c r="BA7" s="24">
        <v>35.69</v>
      </c>
      <c r="BB7" s="24">
        <v>38.4</v>
      </c>
      <c r="BC7" s="24">
        <v>44.04</v>
      </c>
      <c r="BD7" s="24">
        <v>58.25</v>
      </c>
      <c r="BE7" s="24">
        <v>47.19</v>
      </c>
      <c r="BF7" s="24">
        <v>0</v>
      </c>
      <c r="BG7" s="24">
        <v>0</v>
      </c>
      <c r="BH7" s="24">
        <v>0</v>
      </c>
      <c r="BI7" s="24">
        <v>0</v>
      </c>
      <c r="BJ7" s="24">
        <v>51.3</v>
      </c>
      <c r="BK7" s="24">
        <v>867.83</v>
      </c>
      <c r="BL7" s="24">
        <v>791.76</v>
      </c>
      <c r="BM7" s="24">
        <v>900.82</v>
      </c>
      <c r="BN7" s="24">
        <v>839.21</v>
      </c>
      <c r="BO7" s="24">
        <v>791.46</v>
      </c>
      <c r="BP7" s="24">
        <v>798.1</v>
      </c>
      <c r="BQ7" s="24">
        <v>68.319999999999993</v>
      </c>
      <c r="BR7" s="24">
        <v>53.77</v>
      </c>
      <c r="BS7" s="24">
        <v>59.63</v>
      </c>
      <c r="BT7" s="24">
        <v>64.540000000000006</v>
      </c>
      <c r="BU7" s="24">
        <v>67.930000000000007</v>
      </c>
      <c r="BV7" s="24">
        <v>57.08</v>
      </c>
      <c r="BW7" s="24">
        <v>56.26</v>
      </c>
      <c r="BX7" s="24">
        <v>52.94</v>
      </c>
      <c r="BY7" s="24">
        <v>52.05</v>
      </c>
      <c r="BZ7" s="24">
        <v>47.96</v>
      </c>
      <c r="CA7" s="24">
        <v>54.51</v>
      </c>
      <c r="CB7" s="24">
        <v>282.22000000000003</v>
      </c>
      <c r="CC7" s="24">
        <v>360.39</v>
      </c>
      <c r="CD7" s="24">
        <v>327.98</v>
      </c>
      <c r="CE7" s="24">
        <v>301.35000000000002</v>
      </c>
      <c r="CF7" s="24">
        <v>288.51</v>
      </c>
      <c r="CG7" s="24">
        <v>274.99</v>
      </c>
      <c r="CH7" s="24">
        <v>282.08999999999997</v>
      </c>
      <c r="CI7" s="24">
        <v>303.27999999999997</v>
      </c>
      <c r="CJ7" s="24">
        <v>301.86</v>
      </c>
      <c r="CK7" s="24">
        <v>325.85000000000002</v>
      </c>
      <c r="CL7" s="24">
        <v>286.33</v>
      </c>
      <c r="CM7" s="24">
        <v>47.37</v>
      </c>
      <c r="CN7" s="24">
        <v>47.37</v>
      </c>
      <c r="CO7" s="24">
        <v>47.37</v>
      </c>
      <c r="CP7" s="24">
        <v>47.37</v>
      </c>
      <c r="CQ7" s="24">
        <v>47.37</v>
      </c>
      <c r="CR7" s="24">
        <v>54.83</v>
      </c>
      <c r="CS7" s="24">
        <v>66.53</v>
      </c>
      <c r="CT7" s="24">
        <v>52.35</v>
      </c>
      <c r="CU7" s="24">
        <v>46.25</v>
      </c>
      <c r="CV7" s="24">
        <v>45.32</v>
      </c>
      <c r="CW7" s="24">
        <v>49.92</v>
      </c>
      <c r="CX7" s="24">
        <v>69.28</v>
      </c>
      <c r="CY7" s="24">
        <v>77.459999999999994</v>
      </c>
      <c r="CZ7" s="24">
        <v>78.510000000000005</v>
      </c>
      <c r="DA7" s="24">
        <v>78.3</v>
      </c>
      <c r="DB7" s="24">
        <v>77.77</v>
      </c>
      <c r="DC7" s="24">
        <v>84.7</v>
      </c>
      <c r="DD7" s="24">
        <v>84.67</v>
      </c>
      <c r="DE7" s="24">
        <v>84.39</v>
      </c>
      <c r="DF7" s="24">
        <v>83.96</v>
      </c>
      <c r="DG7" s="24">
        <v>83.54</v>
      </c>
      <c r="DH7" s="24">
        <v>87.8</v>
      </c>
      <c r="DI7" s="24">
        <v>9.77</v>
      </c>
      <c r="DJ7" s="24">
        <v>13.18</v>
      </c>
      <c r="DK7" s="24">
        <v>16.02</v>
      </c>
      <c r="DL7" s="24">
        <v>18.72</v>
      </c>
      <c r="DM7" s="24">
        <v>22.98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2025-12-23T06:23:37Z</dcterms:created>
  <dcterms:modified xsi:type="dcterms:W3CDTF">2026-02-26T07:15:01Z</dcterms:modified>
  <cp:category/>
</cp:coreProperties>
</file>