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msrvfl04b\42上下水道・環境部\01下水道課\01下水道庶務係\【F-8-0】諸務\1.公共下水道\2.諸務【5.公（部・非）】\庁外文書（通知等）\各種調査物〈庁外）\経営比較分析表\R07\"/>
    </mc:Choice>
  </mc:AlternateContent>
  <xr:revisionPtr revIDLastSave="0" documentId="13_ncr:1_{4412FC21-5103-45CC-B393-463E5453A48A}" xr6:coauthVersionLast="47" xr6:coauthVersionMax="47" xr10:uidLastSave="{00000000-0000-0000-0000-000000000000}"/>
  <workbookProtection workbookAlgorithmName="SHA-512" workbookHashValue="JrL2L2nh+hKxQtr//77QUJVp1s5oqaqeHUZQG88u4PsdCQ66Lt8Zh4SFhYHdmm3IXRhZC1ow9KsrEwyQJNGK/g==" workbookSaltValue="4XjBK9rFkykjCfJsyGsyb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BB10" i="4"/>
  <c r="AT10" i="4"/>
  <c r="P10" i="4"/>
  <c r="B6"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<sst xmlns="http://schemas.openxmlformats.org/spreadsheetml/2006/main" count="236" uniqueCount="118">
  <si>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</si>
  <si>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</si>
  <si>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</si>
  <si>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</si>
  <si>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</si>
  <si>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</si>
  <si>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</si>
  <si>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</si>
  <si>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</si>
  <si>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</si>
  <si>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</si>
  <si>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</si>
  <si>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</si>
  <si>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</si>
  <si>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</si>
  <si>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</si>
  <si>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</si>
  <si>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</si>
  <si>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</si>
  <si>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</si>
  <si>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</si>
  <si>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</si>
  <si>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</si>
  <si>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</si>
  <si>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</si>
  <si>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</si>
  <si>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</si>
  <si>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</si>
  <si>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</si>
  <si>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</si>
  <si>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</si>
  <si>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</si>
  <si>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</si>
  <si>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</si>
  <si>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</si>
  <si>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</si>
  <si>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</si>
  <si>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</si>
  <si>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</si>
  <si>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</si>
  <si>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</si>
  <si>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</si>
  <si>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</si>
  <si>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</si>
  <si>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</si>
  <si>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</si>
  <si>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</si>
  <si>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</si>
  <si>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</si>
  <si>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</si>
  <si>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</si>
  <si>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</si>
  <si>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</si>
  <si>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</si>
  <si>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</si>
  <si>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</si>
  <si>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</si>
  <si>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</si>
  <si>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</si>
  <si>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</si>
  <si>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</si>
  <si>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</si>
  <si>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</si>
  <si>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</si>
  <si>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</si>
  <si>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</si>
  <si>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</si>
  <si>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</si>
  <si>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</si>
  <si>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</si>
  <si>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</si>
  <si>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</si>
  <si>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</si>
  <si>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</si>
  <si>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</si>
  <si>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</si>
  <si>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</si>
  <si>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</si>
  <si>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</si>
  <si>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</si>
  <si>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</si>
  <si>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</si>
  <si>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</si>
  <si>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</si>
  <si>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</si>
  <si>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</si>
  <si>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</si>
  <si>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</si>
  <si>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</si>
  <si>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</si>
  <si>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</si>
  <si>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</si>
  <si>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</si>
  <si>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</si>
  <si>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</si>
  <si>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</si>
  <si>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</si>
  <si>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</si>
  <si>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</si>
  <si>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</si>
  <si>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</si>
  <si>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</si>
  <si>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</si>
  <si>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</si>
  <si>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</si>
  <si>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</si>
  <si>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</si>
  <si>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</si>
  <si>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</si>
  <si>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</si>
  <si>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</si>
  <si>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</si>
  <si>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</si>
  <si>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</si>
  <si>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</si>
  <si>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①経常収支比率について 
　経常収支比率については100％を超えている状況ではあるが、実質的には多額の基準外繰入金により収支を維持している状態である。地方公営企業の経営の原則の元、料金収入増加等による早期の基準外繰入金の解消に努める必要がある。
③流動比率について
　R3年度以降は平均値よりも高い水準を維持しているが目標の100以下であるため引き続き数値の向上に努める。
④企業債残高対事業規模比率について　
　企業債残高に比べ料金収入が他団体に比べ著しく低位にある。引き続き水洗化促進による料金収入の確保に努める必要がある。
⑤経費回収率⑥汚水処理原価⑧水洗化率について 
　汚水処理原価が高く、料金収入による経費回収率が低いために経営の健全性を低下させる要因となっている。その要因は主に流域下水道へ支払う維持管理負担金単価が高いことが主な原因となっている。
一方で徐々にではあるが各数値が平均値に近づいているため、平均値以上の向上を目指す。
　また、令和7年度～令和16年度計画で経営戦略を改訂したロードマップでは、経費回収率については令和16年度で86.6％、水洗化率については令和16年度で79.1％を目標としている。</t>
    <rPh sb="136" eb="140">
      <t>ネンドイコウ</t>
    </rPh>
    <rPh sb="141" eb="144">
      <t>ヘイキンチ</t>
    </rPh>
    <rPh sb="147" eb="148">
      <t>タカ</t>
    </rPh>
    <rPh sb="149" eb="151">
      <t>スイジュン</t>
    </rPh>
    <rPh sb="152" eb="154">
      <t>イジ</t>
    </rPh>
    <rPh sb="159" eb="161">
      <t>モクヒョウ</t>
    </rPh>
    <rPh sb="165" eb="167">
      <t>イカ</t>
    </rPh>
    <rPh sb="172" eb="173">
      <t>ヒ</t>
    </rPh>
    <rPh sb="174" eb="175">
      <t>ツヅ</t>
    </rPh>
    <rPh sb="176" eb="178">
      <t>スウチ</t>
    </rPh>
    <rPh sb="179" eb="181">
      <t>コウジョウ</t>
    </rPh>
    <rPh sb="182" eb="183">
      <t>ツト</t>
    </rPh>
    <rPh sb="344" eb="345">
      <t>オモ</t>
    </rPh>
    <rPh sb="382" eb="384">
      <t>イッポウ</t>
    </rPh>
    <rPh sb="385" eb="387">
      <t>ジョジョ</t>
    </rPh>
    <rPh sb="393" eb="396">
      <t>カクスウチ</t>
    </rPh>
    <rPh sb="397" eb="400">
      <t>ヘイキンチ</t>
    </rPh>
    <rPh sb="401" eb="402">
      <t>チカ</t>
    </rPh>
    <rPh sb="410" eb="415">
      <t>ヘイキンチイジョウ</t>
    </rPh>
    <rPh sb="416" eb="418">
      <t>コウジョウ</t>
    </rPh>
    <rPh sb="419" eb="421">
      <t>メザ</t>
    </rPh>
    <phoneticPr fontId="4"/>
  </si>
  <si>
    <t>　本市においては平成5年より管渠整備が始まり現時点で目立った老朽化は見られない。一方昭和50年代に整備され、公共下水道に接続した元コミュニティプラントの管渠があり、適切な点検と管渠更生に努める必要がある。</t>
    <phoneticPr fontId="4"/>
  </si>
  <si>
    <t>　本市における公共下水道事業は、現在も面整備の途中であり、人口密度など経営の効率性を重視しながら地域への管きょの延伸に努めていく。また、既存ストックの有効活用のため、供用区域への水洗化のさらなる促進により料金収入の確保を図る。
　一方で、経営の重しになっている処理単価の低減を図る必要がある。まずは直方市外1市1町の汚水を処理する流域下水道事業での有収水量の確保に向けた水洗化と面整備を進めるとともに、他の下水道事業との連携・広域化による、抜本的な経費回収率の向上と汚水処理単価の低減に向け、様々な可能性を探っ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</si>
</sst>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95-434B-911E-F644434F17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BE95-434B-911E-F644434F17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81-48E9-B68E-E45C12B0833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44.83</c:v>
                </c:pt>
                <c:pt idx="1">
                  <c:v>51.42</c:v>
                </c:pt>
                <c:pt idx="2">
                  <c:v>48.95</c:v>
                </c:pt>
                <c:pt idx="3">
                  <c:v>49.28</c:v>
                </c:pt>
                <c:pt idx="4">
                  <c:v>50.62</c:v>
                </c:pt>
              </c:numCache>
            </c:numRef>
          </c:val>
          <c:smooth val="0"/>
          <c:extLst>
            <c:ext xmlns:c16="http://schemas.microsoft.com/office/drawing/2014/chart" uri="{C3380CC4-5D6E-409C-BE32-E72D297353CC}">
              <c16:uniqueId val="{00000001-C581-48E9-B68E-E45C12B0833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77.64</c:v>
                </c:pt>
                <c:pt idx="1">
                  <c:v>74.349999999999994</c:v>
                </c:pt>
                <c:pt idx="2">
                  <c:v>74.5</c:v>
                </c:pt>
                <c:pt idx="3">
                  <c:v>75.260000000000005</c:v>
                </c:pt>
                <c:pt idx="4">
                  <c:v>76.14</c:v>
                </c:pt>
              </c:numCache>
            </c:numRef>
          </c:val>
          <c:extLst>
            <c:ext xmlns:c16="http://schemas.microsoft.com/office/drawing/2014/chart" uri="{C3380CC4-5D6E-409C-BE32-E72D297353CC}">
              <c16:uniqueId val="{00000000-09B9-4AB8-ADA5-31C01F498EB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60.57</c:v>
                </c:pt>
                <c:pt idx="1">
                  <c:v>81.34</c:v>
                </c:pt>
                <c:pt idx="2">
                  <c:v>81.14</c:v>
                </c:pt>
                <c:pt idx="3">
                  <c:v>79.7</c:v>
                </c:pt>
                <c:pt idx="4">
                  <c:v>79</c:v>
                </c:pt>
              </c:numCache>
            </c:numRef>
          </c:val>
          <c:smooth val="0"/>
          <c:extLst>
            <c:ext xmlns:c16="http://schemas.microsoft.com/office/drawing/2014/chart" uri="{C3380CC4-5D6E-409C-BE32-E72D297353CC}">
              <c16:uniqueId val="{00000001-09B9-4AB8-ADA5-31C01F498EB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100.06</c:v>
                </c:pt>
                <c:pt idx="1">
                  <c:v>100.12</c:v>
                </c:pt>
                <c:pt idx="2">
                  <c:v>100.74</c:v>
                </c:pt>
                <c:pt idx="3">
                  <c:v>100.68</c:v>
                </c:pt>
                <c:pt idx="4">
                  <c:v>101.23</c:v>
                </c:pt>
              </c:numCache>
            </c:numRef>
          </c:val>
          <c:extLst>
            <c:ext xmlns:c16="http://schemas.microsoft.com/office/drawing/2014/chart" uri="{C3380CC4-5D6E-409C-BE32-E72D297353CC}">
              <c16:uniqueId val="{00000000-DB21-47D0-8040-55614DFABF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103.94</c:v>
                </c:pt>
                <c:pt idx="1">
                  <c:v>107.08</c:v>
                </c:pt>
                <c:pt idx="2">
                  <c:v>106.08</c:v>
                </c:pt>
                <c:pt idx="3">
                  <c:v>106.87</c:v>
                </c:pt>
                <c:pt idx="4">
                  <c:v>106.45</c:v>
                </c:pt>
              </c:numCache>
            </c:numRef>
          </c:val>
          <c:smooth val="0"/>
          <c:extLst>
            <c:ext xmlns:c16="http://schemas.microsoft.com/office/drawing/2014/chart" uri="{C3380CC4-5D6E-409C-BE32-E72D297353CC}">
              <c16:uniqueId val="{00000001-DB21-47D0-8040-55614DFABF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5.68</c:v>
                </c:pt>
                <c:pt idx="1">
                  <c:v>7.86</c:v>
                </c:pt>
                <c:pt idx="2">
                  <c:v>9.91</c:v>
                </c:pt>
                <c:pt idx="3">
                  <c:v>11.83</c:v>
                </c:pt>
                <c:pt idx="4">
                  <c:v>13.76</c:v>
                </c:pt>
              </c:numCache>
            </c:numRef>
          </c:val>
          <c:extLst>
            <c:ext xmlns:c16="http://schemas.microsoft.com/office/drawing/2014/chart" uri="{C3380CC4-5D6E-409C-BE32-E72D297353CC}">
              <c16:uniqueId val="{00000000-6C57-4B13-BC12-ED5377524E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7.48</c:v>
                </c:pt>
                <c:pt idx="1">
                  <c:v>14.65</c:v>
                </c:pt>
                <c:pt idx="2">
                  <c:v>16.11</c:v>
                </c:pt>
                <c:pt idx="3">
                  <c:v>17.05</c:v>
                </c:pt>
                <c:pt idx="4">
                  <c:v>17.62</c:v>
                </c:pt>
              </c:numCache>
            </c:numRef>
          </c:val>
          <c:smooth val="0"/>
          <c:extLst>
            <c:ext xmlns:c16="http://schemas.microsoft.com/office/drawing/2014/chart" uri="{C3380CC4-5D6E-409C-BE32-E72D297353CC}">
              <c16:uniqueId val="{00000001-6C57-4B13-BC12-ED5377524E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08-4CA0-AD18-0205D372593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2A08-4CA0-AD18-0205D372593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28-439D-9253-9C10854559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43.16</c:v>
                </c:pt>
                <c:pt idx="1">
                  <c:v>45.94</c:v>
                </c:pt>
                <c:pt idx="2">
                  <c:v>29.34</c:v>
                </c:pt>
                <c:pt idx="3">
                  <c:v>21.73</c:v>
                </c:pt>
                <c:pt idx="4">
                  <c:v>19.96</c:v>
                </c:pt>
              </c:numCache>
            </c:numRef>
          </c:val>
          <c:smooth val="0"/>
          <c:extLst>
            <c:ext xmlns:c16="http://schemas.microsoft.com/office/drawing/2014/chart" uri="{C3380CC4-5D6E-409C-BE32-E72D297353CC}">
              <c16:uniqueId val="{00000001-9D28-439D-9253-9C10854559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40.799999999999997</c:v>
                </c:pt>
                <c:pt idx="1">
                  <c:v>53.93</c:v>
                </c:pt>
                <c:pt idx="2">
                  <c:v>70.75</c:v>
                </c:pt>
                <c:pt idx="3">
                  <c:v>66.459999999999994</c:v>
                </c:pt>
                <c:pt idx="4">
                  <c:v>71.040000000000006</c:v>
                </c:pt>
              </c:numCache>
            </c:numRef>
          </c:val>
          <c:extLst>
            <c:ext xmlns:c16="http://schemas.microsoft.com/office/drawing/2014/chart" uri="{C3380CC4-5D6E-409C-BE32-E72D297353CC}">
              <c16:uniqueId val="{00000000-CD48-43DB-96B9-F5ABE929EA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52.04</c:v>
                </c:pt>
                <c:pt idx="1">
                  <c:v>47.7</c:v>
                </c:pt>
                <c:pt idx="2">
                  <c:v>50.59</c:v>
                </c:pt>
                <c:pt idx="3">
                  <c:v>62.37</c:v>
                </c:pt>
                <c:pt idx="4">
                  <c:v>63.88</c:v>
                </c:pt>
              </c:numCache>
            </c:numRef>
          </c:val>
          <c:smooth val="0"/>
          <c:extLst>
            <c:ext xmlns:c16="http://schemas.microsoft.com/office/drawing/2014/chart" uri="{C3380CC4-5D6E-409C-BE32-E72D297353CC}">
              <c16:uniqueId val="{00000001-CD48-43DB-96B9-F5ABE929EA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1871.63</c:v>
                </c:pt>
                <c:pt idx="1">
                  <c:v>1859.08</c:v>
                </c:pt>
                <c:pt idx="2">
                  <c:v>1874.36</c:v>
                </c:pt>
                <c:pt idx="3">
                  <c:v>1764.79</c:v>
                </c:pt>
                <c:pt idx="4">
                  <c:v>1206.8</c:v>
                </c:pt>
              </c:numCache>
            </c:numRef>
          </c:val>
          <c:extLst>
            <c:ext xmlns:c16="http://schemas.microsoft.com/office/drawing/2014/chart" uri="{C3380CC4-5D6E-409C-BE32-E72D297353CC}">
              <c16:uniqueId val="{00000000-84DB-40E2-9B97-4A8CAF314AD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1575.64</c:v>
                </c:pt>
                <c:pt idx="1">
                  <c:v>1102.01</c:v>
                </c:pt>
                <c:pt idx="2">
                  <c:v>987.36</c:v>
                </c:pt>
                <c:pt idx="3">
                  <c:v>1042.77</c:v>
                </c:pt>
                <c:pt idx="4">
                  <c:v>943.46</c:v>
                </c:pt>
              </c:numCache>
            </c:numRef>
          </c:val>
          <c:smooth val="0"/>
          <c:extLst>
            <c:ext xmlns:c16="http://schemas.microsoft.com/office/drawing/2014/chart" uri="{C3380CC4-5D6E-409C-BE32-E72D297353CC}">
              <c16:uniqueId val="{00000001-84DB-40E2-9B97-4A8CAF314AD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73.02</c:v>
                </c:pt>
                <c:pt idx="1">
                  <c:v>73.89</c:v>
                </c:pt>
                <c:pt idx="2">
                  <c:v>73.05</c:v>
                </c:pt>
                <c:pt idx="3">
                  <c:v>75.67</c:v>
                </c:pt>
                <c:pt idx="4">
                  <c:v>77.400000000000006</c:v>
                </c:pt>
              </c:numCache>
            </c:numRef>
          </c:val>
          <c:extLst>
            <c:ext xmlns:c16="http://schemas.microsoft.com/office/drawing/2014/chart" uri="{C3380CC4-5D6E-409C-BE32-E72D297353CC}">
              <c16:uniqueId val="{00000000-3770-4806-B615-B141667E7C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73.209999999999994</c:v>
                </c:pt>
                <c:pt idx="1">
                  <c:v>82.55</c:v>
                </c:pt>
                <c:pt idx="2">
                  <c:v>83.55</c:v>
                </c:pt>
                <c:pt idx="3">
                  <c:v>84.48</c:v>
                </c:pt>
                <c:pt idx="4">
                  <c:v>79.22</c:v>
                </c:pt>
              </c:numCache>
            </c:numRef>
          </c:val>
          <c:smooth val="0"/>
          <c:extLst>
            <c:ext xmlns:c16="http://schemas.microsoft.com/office/drawing/2014/chart" uri="{C3380CC4-5D6E-409C-BE32-E72D297353CC}">
              <c16:uniqueId val="{00000001-3770-4806-B615-B141667E7C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257.83</c:v>
                </c:pt>
                <c:pt idx="1">
                  <c:v>253.92</c:v>
                </c:pt>
                <c:pt idx="2">
                  <c:v>257.10000000000002</c:v>
                </c:pt>
                <c:pt idx="3">
                  <c:v>250.09</c:v>
                </c:pt>
                <c:pt idx="4">
                  <c:v>244.86</c:v>
                </c:pt>
              </c:numCache>
            </c:numRef>
          </c:val>
          <c:extLst>
            <c:ext xmlns:c16="http://schemas.microsoft.com/office/drawing/2014/chart" uri="{C3380CC4-5D6E-409C-BE32-E72D297353CC}">
              <c16:uniqueId val="{00000000-5F61-4253-AE4A-700F44E4353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229.52</c:v>
                </c:pt>
                <c:pt idx="1">
                  <c:v>188.38</c:v>
                </c:pt>
                <c:pt idx="2">
                  <c:v>185.98</c:v>
                </c:pt>
                <c:pt idx="3">
                  <c:v>187.11</c:v>
                </c:pt>
                <c:pt idx="4">
                  <c:v>202.47</c:v>
                </c:pt>
              </c:numCache>
            </c:numRef>
          </c:val>
          <c:smooth val="0"/>
          <c:extLst>
            <c:ext xmlns:c16="http://schemas.microsoft.com/office/drawing/2014/chart" uri="{C3380CC4-5D6E-409C-BE32-E72D297353CC}">
              <c16:uniqueId val="{00000001-5F61-4253-AE4A-700F44E4353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福岡県　直方市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4">
        <f>データ!S6</f>
        <v>54838</v>
      </c>
      <c r="AM8" s="54"/>
      <c r="AN8" s="54"/>
      <c r="AO8" s="54"/>
      <c r="AP8" s="54"/>
      <c r="AQ8" s="54"/>
      <c r="AR8" s="54"/>
      <c r="AS8" s="54"/>
      <c r="AT8" s="53">
        <f>データ!T6</f>
        <v>61.76</v>
      </c>
      <c r="AU8" s="53"/>
      <c r="AV8" s="53"/>
      <c r="AW8" s="53"/>
      <c r="AX8" s="53"/>
      <c r="AY8" s="53"/>
      <c r="AZ8" s="53"/>
      <c r="BA8" s="53"/>
      <c r="BB8" s="53">
        <f>データ!U6</f>
        <v>887.92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44.85</v>
      </c>
      <c r="J10" s="53"/>
      <c r="K10" s="53"/>
      <c r="L10" s="53"/>
      <c r="M10" s="53"/>
      <c r="N10" s="53"/>
      <c r="O10" s="53"/>
      <c r="P10" s="53">
        <f>データ!P6</f>
        <v>38.17</v>
      </c>
      <c r="Q10" s="53"/>
      <c r="R10" s="53"/>
      <c r="S10" s="53"/>
      <c r="T10" s="53"/>
      <c r="U10" s="53"/>
      <c r="V10" s="53"/>
      <c r="W10" s="53">
        <f>データ!Q6</f>
        <v>99.19</v>
      </c>
      <c r="X10" s="53"/>
      <c r="Y10" s="53"/>
      <c r="Z10" s="53"/>
      <c r="AA10" s="53"/>
      <c r="AB10" s="53"/>
      <c r="AC10" s="53"/>
      <c r="AD10" s="54">
        <f>データ!R6</f>
        <v>3520</v>
      </c>
      <c r="AE10" s="54"/>
      <c r="AF10" s="54"/>
      <c r="AG10" s="54"/>
      <c r="AH10" s="54"/>
      <c r="AI10" s="54"/>
      <c r="AJ10" s="54"/>
      <c r="AK10" s="2"/>
      <c r="AL10" s="54">
        <f>データ!V6</f>
        <v>20840</v>
      </c>
      <c r="AM10" s="54"/>
      <c r="AN10" s="54"/>
      <c r="AO10" s="54"/>
      <c r="AP10" s="54"/>
      <c r="AQ10" s="54"/>
      <c r="AR10" s="54"/>
      <c r="AS10" s="54"/>
      <c r="AT10" s="53">
        <f>データ!W6</f>
        <v>5.91</v>
      </c>
      <c r="AU10" s="53"/>
      <c r="AV10" s="53"/>
      <c r="AW10" s="53"/>
      <c r="AX10" s="53"/>
      <c r="AY10" s="53"/>
      <c r="AZ10" s="53"/>
      <c r="BA10" s="53"/>
      <c r="BB10" s="53">
        <f>データ!X6</f>
        <v>3526.23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QLfhY3hm32BM7+tUgvti1ZhoTHoIJh9fgwnIhwku1D8uGaugBNfOncwRbKNUyVhNI44Msk/wkT2KknsShqrIg==" saltValue="2H4wf/CTwwnp1j0KRnhk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402044</v>
      </c>
      <c r="D6" s="19">
        <f t="shared" si="3"/>
        <v>46</v>
      </c>
      <c r="E6" s="19">
        <f t="shared" si="3"/>
        <v>17</v>
      </c>
      <c r="F6" s="19">
        <f t="shared" si="3"/>
        <v>1</v>
      </c>
      <c r="G6" s="19">
        <f t="shared" si="3"/>
        <v>0</v>
      </c>
      <c r="H6" s="19" t="str">
        <f t="shared" si="3"/>
        <v>福岡県　直方市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44.85</v>
      </c>
      <c r="P6" s="20">
        <f t="shared" si="3"/>
        <v>38.17</v>
      </c>
      <c r="Q6" s="20">
        <f t="shared" si="3"/>
        <v>99.19</v>
      </c>
      <c r="R6" s="20">
        <f t="shared" si="3"/>
        <v>3520</v>
      </c>
      <c r="S6" s="20">
        <f t="shared" si="3"/>
        <v>54838</v>
      </c>
      <c r="T6" s="20">
        <f t="shared" si="3"/>
        <v>61.76</v>
      </c>
      <c r="U6" s="20">
        <f t="shared" si="3"/>
        <v>887.92</v>
      </c>
      <c r="V6" s="20">
        <f t="shared" si="3"/>
        <v>20840</v>
      </c>
      <c r="W6" s="20">
        <f t="shared" si="3"/>
        <v>5.91</v>
      </c>
      <c r="X6" s="20">
        <f t="shared" si="3"/>
        <v>3526.23</v>
      </c>
      <c r="Y6" s="21">
        <f>IF(Y7="",NA(),Y7)</f>
        <v>100.06</v>
      </c>
      <c r="Z6" s="21">
        <f t="shared" ref="Z6:AH6" si="4">IF(Z7="",NA(),Z7)</f>
        <v>100.12</v>
      </c>
      <c r="AA6" s="21">
        <f t="shared" si="4"/>
        <v>100.74</v>
      </c>
      <c r="AB6" s="21">
        <f t="shared" si="4"/>
        <v>100.68</v>
      </c>
      <c r="AC6" s="21">
        <f t="shared" si="4"/>
        <v>101.23</v>
      </c>
      <c r="AD6" s="21">
        <f t="shared" si="4"/>
        <v>103.94</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43.16</v>
      </c>
      <c r="AP6" s="21">
        <f t="shared" si="5"/>
        <v>45.94</v>
      </c>
      <c r="AQ6" s="21">
        <f t="shared" si="5"/>
        <v>29.34</v>
      </c>
      <c r="AR6" s="21">
        <f t="shared" si="5"/>
        <v>21.73</v>
      </c>
      <c r="AS6" s="21">
        <f t="shared" si="5"/>
        <v>19.96</v>
      </c>
      <c r="AT6" s="20" t="str">
        <f>IF(AT7="","",IF(AT7="-","【-】","【"&amp;SUBSTITUTE(TEXT(AT7,"#,##0.00"),"-","△")&amp;"】"))</f>
        <v>【3.12】</v>
      </c>
      <c r="AU6" s="21">
        <f>IF(AU7="",NA(),AU7)</f>
        <v>40.799999999999997</v>
      </c>
      <c r="AV6" s="21">
        <f t="shared" ref="AV6:BD6" si="6">IF(AV7="",NA(),AV7)</f>
        <v>53.93</v>
      </c>
      <c r="AW6" s="21">
        <f t="shared" si="6"/>
        <v>70.75</v>
      </c>
      <c r="AX6" s="21">
        <f t="shared" si="6"/>
        <v>66.459999999999994</v>
      </c>
      <c r="AY6" s="21">
        <f t="shared" si="6"/>
        <v>71.040000000000006</v>
      </c>
      <c r="AZ6" s="21">
        <f t="shared" si="6"/>
        <v>52.04</v>
      </c>
      <c r="BA6" s="21">
        <f t="shared" si="6"/>
        <v>47.7</v>
      </c>
      <c r="BB6" s="21">
        <f t="shared" si="6"/>
        <v>50.59</v>
      </c>
      <c r="BC6" s="21">
        <f t="shared" si="6"/>
        <v>62.37</v>
      </c>
      <c r="BD6" s="21">
        <f t="shared" si="6"/>
        <v>63.88</v>
      </c>
      <c r="BE6" s="20" t="str">
        <f>IF(BE7="","",IF(BE7="-","【-】","【"&amp;SUBSTITUTE(TEXT(BE7,"#,##0.00"),"-","△")&amp;"】"))</f>
        <v>【82.75】</v>
      </c>
      <c r="BF6" s="21">
        <f>IF(BF7="",NA(),BF7)</f>
        <v>1871.63</v>
      </c>
      <c r="BG6" s="21">
        <f t="shared" ref="BG6:BO6" si="7">IF(BG7="",NA(),BG7)</f>
        <v>1859.08</v>
      </c>
      <c r="BH6" s="21">
        <f t="shared" si="7"/>
        <v>1874.36</v>
      </c>
      <c r="BI6" s="21">
        <f t="shared" si="7"/>
        <v>1764.79</v>
      </c>
      <c r="BJ6" s="21">
        <f t="shared" si="7"/>
        <v>1206.8</v>
      </c>
      <c r="BK6" s="21">
        <f t="shared" si="7"/>
        <v>1575.64</v>
      </c>
      <c r="BL6" s="21">
        <f t="shared" si="7"/>
        <v>1102.01</v>
      </c>
      <c r="BM6" s="21">
        <f t="shared" si="7"/>
        <v>987.36</v>
      </c>
      <c r="BN6" s="21">
        <f t="shared" si="7"/>
        <v>1042.77</v>
      </c>
      <c r="BO6" s="21">
        <f t="shared" si="7"/>
        <v>943.46</v>
      </c>
      <c r="BP6" s="20" t="str">
        <f>IF(BP7="","",IF(BP7="-","【-】","【"&amp;SUBSTITUTE(TEXT(BP7,"#,##0.00"),"-","△")&amp;"】"))</f>
        <v>【602.56】</v>
      </c>
      <c r="BQ6" s="21">
        <f>IF(BQ7="",NA(),BQ7)</f>
        <v>73.02</v>
      </c>
      <c r="BR6" s="21">
        <f t="shared" ref="BR6:BZ6" si="8">IF(BR7="",NA(),BR7)</f>
        <v>73.89</v>
      </c>
      <c r="BS6" s="21">
        <f t="shared" si="8"/>
        <v>73.05</v>
      </c>
      <c r="BT6" s="21">
        <f t="shared" si="8"/>
        <v>75.67</v>
      </c>
      <c r="BU6" s="21">
        <f t="shared" si="8"/>
        <v>77.400000000000006</v>
      </c>
      <c r="BV6" s="21">
        <f t="shared" si="8"/>
        <v>73.209999999999994</v>
      </c>
      <c r="BW6" s="21">
        <f t="shared" si="8"/>
        <v>82.55</v>
      </c>
      <c r="BX6" s="21">
        <f t="shared" si="8"/>
        <v>83.55</v>
      </c>
      <c r="BY6" s="21">
        <f t="shared" si="8"/>
        <v>84.48</v>
      </c>
      <c r="BZ6" s="21">
        <f t="shared" si="8"/>
        <v>79.22</v>
      </c>
      <c r="CA6" s="20" t="str">
        <f>IF(CA7="","",IF(CA7="-","【-】","【"&amp;SUBSTITUTE(TEXT(CA7,"#,##0.00"),"-","△")&amp;"】"))</f>
        <v>【97.94】</v>
      </c>
      <c r="CB6" s="21">
        <f>IF(CB7="",NA(),CB7)</f>
        <v>257.83</v>
      </c>
      <c r="CC6" s="21">
        <f t="shared" ref="CC6:CK6" si="9">IF(CC7="",NA(),CC7)</f>
        <v>253.92</v>
      </c>
      <c r="CD6" s="21">
        <f t="shared" si="9"/>
        <v>257.10000000000002</v>
      </c>
      <c r="CE6" s="21">
        <f t="shared" si="9"/>
        <v>250.09</v>
      </c>
      <c r="CF6" s="21">
        <f t="shared" si="9"/>
        <v>244.86</v>
      </c>
      <c r="CG6" s="21">
        <f t="shared" si="9"/>
        <v>229.52</v>
      </c>
      <c r="CH6" s="21">
        <f t="shared" si="9"/>
        <v>188.38</v>
      </c>
      <c r="CI6" s="21">
        <f t="shared" si="9"/>
        <v>185.98</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44.83</v>
      </c>
      <c r="CS6" s="21">
        <f t="shared" si="10"/>
        <v>51.42</v>
      </c>
      <c r="CT6" s="21">
        <f t="shared" si="10"/>
        <v>48.95</v>
      </c>
      <c r="CU6" s="21">
        <f t="shared" si="10"/>
        <v>49.28</v>
      </c>
      <c r="CV6" s="21">
        <f t="shared" si="10"/>
        <v>50.62</v>
      </c>
      <c r="CW6" s="20" t="str">
        <f>IF(CW7="","",IF(CW7="-","【-】","【"&amp;SUBSTITUTE(TEXT(CW7,"#,##0.00"),"-","△")&amp;"】"))</f>
        <v>【60.13】</v>
      </c>
      <c r="CX6" s="21">
        <f>IF(CX7="",NA(),CX7)</f>
        <v>77.64</v>
      </c>
      <c r="CY6" s="21">
        <f t="shared" ref="CY6:DG6" si="11">IF(CY7="",NA(),CY7)</f>
        <v>74.349999999999994</v>
      </c>
      <c r="CZ6" s="21">
        <f t="shared" si="11"/>
        <v>74.5</v>
      </c>
      <c r="DA6" s="21">
        <f t="shared" si="11"/>
        <v>75.260000000000005</v>
      </c>
      <c r="DB6" s="21">
        <f t="shared" si="11"/>
        <v>76.14</v>
      </c>
      <c r="DC6" s="21">
        <f t="shared" si="11"/>
        <v>60.57</v>
      </c>
      <c r="DD6" s="21">
        <f t="shared" si="11"/>
        <v>81.34</v>
      </c>
      <c r="DE6" s="21">
        <f t="shared" si="11"/>
        <v>81.14</v>
      </c>
      <c r="DF6" s="21">
        <f t="shared" si="11"/>
        <v>79.7</v>
      </c>
      <c r="DG6" s="21">
        <f t="shared" si="11"/>
        <v>79</v>
      </c>
      <c r="DH6" s="20" t="str">
        <f>IF(DH7="","",IF(DH7="-","【-】","【"&amp;SUBSTITUTE(TEXT(DH7,"#,##0.00"),"-","△")&amp;"】"))</f>
        <v>【96.00】</v>
      </c>
      <c r="DI6" s="21">
        <f>IF(DI7="",NA(),DI7)</f>
        <v>5.68</v>
      </c>
      <c r="DJ6" s="21">
        <f t="shared" ref="DJ6:DR6" si="12">IF(DJ7="",NA(),DJ7)</f>
        <v>7.86</v>
      </c>
      <c r="DK6" s="21">
        <f t="shared" si="12"/>
        <v>9.91</v>
      </c>
      <c r="DL6" s="21">
        <f t="shared" si="12"/>
        <v>11.83</v>
      </c>
      <c r="DM6" s="21">
        <f t="shared" si="12"/>
        <v>13.76</v>
      </c>
      <c r="DN6" s="21">
        <f t="shared" si="12"/>
        <v>7.48</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0.06</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402044</v>
      </c>
      <c r="D7" s="23">
        <v>46</v>
      </c>
      <c r="E7" s="23">
        <v>17</v>
      </c>
      <c r="F7" s="23">
        <v>1</v>
      </c>
      <c r="G7" s="23">
        <v>0</v>
      </c>
      <c r="H7" s="23" t="s">
        <v>96</v>
      </c>
      <c r="I7" s="23" t="s">
        <v>97</v>
      </c>
      <c r="J7" s="23" t="s">
        <v>98</v>
      </c>
      <c r="K7" s="23" t="s">
        <v>99</v>
      </c>
      <c r="L7" s="23" t="s">
        <v>100</v>
      </c>
      <c r="M7" s="23" t="s">
        <v>101</v>
      </c>
      <c r="N7" s="24" t="s">
        <v>102</v>
      </c>
      <c r="O7" s="24">
        <v>44.85</v>
      </c>
      <c r="P7" s="24">
        <v>38.17</v>
      </c>
      <c r="Q7" s="24">
        <v>99.19</v>
      </c>
      <c r="R7" s="24">
        <v>3520</v>
      </c>
      <c r="S7" s="24">
        <v>54838</v>
      </c>
      <c r="T7" s="24">
        <v>61.76</v>
      </c>
      <c r="U7" s="24">
        <v>887.92</v>
      </c>
      <c r="V7" s="24">
        <v>20840</v>
      </c>
      <c r="W7" s="24">
        <v>5.91</v>
      </c>
      <c r="X7" s="24">
        <v>3526.23</v>
      </c>
      <c r="Y7" s="24">
        <v>100.06</v>
      </c>
      <c r="Z7" s="24">
        <v>100.12</v>
      </c>
      <c r="AA7" s="24">
        <v>100.74</v>
      </c>
      <c r="AB7" s="24">
        <v>100.68</v>
      </c>
      <c r="AC7" s="24">
        <v>101.23</v>
      </c>
      <c r="AD7" s="24">
        <v>103.94</v>
      </c>
      <c r="AE7" s="24">
        <v>107.08</v>
      </c>
      <c r="AF7" s="24">
        <v>106.08</v>
      </c>
      <c r="AG7" s="24">
        <v>106.87</v>
      </c>
      <c r="AH7" s="24">
        <v>106.45</v>
      </c>
      <c r="AI7" s="24">
        <v>105.36</v>
      </c>
      <c r="AJ7" s="24">
        <v>0</v>
      </c>
      <c r="AK7" s="24">
        <v>0</v>
      </c>
      <c r="AL7" s="24">
        <v>0</v>
      </c>
      <c r="AM7" s="24">
        <v>0</v>
      </c>
      <c r="AN7" s="24">
        <v>0</v>
      </c>
      <c r="AO7" s="24">
        <v>43.16</v>
      </c>
      <c r="AP7" s="24">
        <v>45.94</v>
      </c>
      <c r="AQ7" s="24">
        <v>29.34</v>
      </c>
      <c r="AR7" s="24">
        <v>21.73</v>
      </c>
      <c r="AS7" s="24">
        <v>19.96</v>
      </c>
      <c r="AT7" s="24">
        <v>3.12</v>
      </c>
      <c r="AU7" s="24">
        <v>40.799999999999997</v>
      </c>
      <c r="AV7" s="24">
        <v>53.93</v>
      </c>
      <c r="AW7" s="24">
        <v>70.75</v>
      </c>
      <c r="AX7" s="24">
        <v>66.459999999999994</v>
      </c>
      <c r="AY7" s="24">
        <v>71.040000000000006</v>
      </c>
      <c r="AZ7" s="24">
        <v>52.04</v>
      </c>
      <c r="BA7" s="24">
        <v>47.7</v>
      </c>
      <c r="BB7" s="24">
        <v>50.59</v>
      </c>
      <c r="BC7" s="24">
        <v>62.37</v>
      </c>
      <c r="BD7" s="24">
        <v>63.88</v>
      </c>
      <c r="BE7" s="24">
        <v>82.75</v>
      </c>
      <c r="BF7" s="24">
        <v>1871.63</v>
      </c>
      <c r="BG7" s="24">
        <v>1859.08</v>
      </c>
      <c r="BH7" s="24">
        <v>1874.36</v>
      </c>
      <c r="BI7" s="24">
        <v>1764.79</v>
      </c>
      <c r="BJ7" s="24">
        <v>1206.8</v>
      </c>
      <c r="BK7" s="24">
        <v>1575.64</v>
      </c>
      <c r="BL7" s="24">
        <v>1102.01</v>
      </c>
      <c r="BM7" s="24">
        <v>987.36</v>
      </c>
      <c r="BN7" s="24">
        <v>1042.77</v>
      </c>
      <c r="BO7" s="24">
        <v>943.46</v>
      </c>
      <c r="BP7" s="24">
        <v>602.55999999999995</v>
      </c>
      <c r="BQ7" s="24">
        <v>73.02</v>
      </c>
      <c r="BR7" s="24">
        <v>73.89</v>
      </c>
      <c r="BS7" s="24">
        <v>73.05</v>
      </c>
      <c r="BT7" s="24">
        <v>75.67</v>
      </c>
      <c r="BU7" s="24">
        <v>77.400000000000006</v>
      </c>
      <c r="BV7" s="24">
        <v>73.209999999999994</v>
      </c>
      <c r="BW7" s="24">
        <v>82.55</v>
      </c>
      <c r="BX7" s="24">
        <v>83.55</v>
      </c>
      <c r="BY7" s="24">
        <v>84.48</v>
      </c>
      <c r="BZ7" s="24">
        <v>79.22</v>
      </c>
      <c r="CA7" s="24">
        <v>97.94</v>
      </c>
      <c r="CB7" s="24">
        <v>257.83</v>
      </c>
      <c r="CC7" s="24">
        <v>253.92</v>
      </c>
      <c r="CD7" s="24">
        <v>257.10000000000002</v>
      </c>
      <c r="CE7" s="24">
        <v>250.09</v>
      </c>
      <c r="CF7" s="24">
        <v>244.86</v>
      </c>
      <c r="CG7" s="24">
        <v>229.52</v>
      </c>
      <c r="CH7" s="24">
        <v>188.38</v>
      </c>
      <c r="CI7" s="24">
        <v>185.98</v>
      </c>
      <c r="CJ7" s="24">
        <v>187.11</v>
      </c>
      <c r="CK7" s="24">
        <v>202.47</v>
      </c>
      <c r="CL7" s="24">
        <v>140.97999999999999</v>
      </c>
      <c r="CM7" s="24" t="s">
        <v>102</v>
      </c>
      <c r="CN7" s="24" t="s">
        <v>102</v>
      </c>
      <c r="CO7" s="24" t="s">
        <v>102</v>
      </c>
      <c r="CP7" s="24" t="s">
        <v>102</v>
      </c>
      <c r="CQ7" s="24" t="s">
        <v>102</v>
      </c>
      <c r="CR7" s="24">
        <v>44.83</v>
      </c>
      <c r="CS7" s="24">
        <v>51.42</v>
      </c>
      <c r="CT7" s="24">
        <v>48.95</v>
      </c>
      <c r="CU7" s="24">
        <v>49.28</v>
      </c>
      <c r="CV7" s="24">
        <v>50.62</v>
      </c>
      <c r="CW7" s="24">
        <v>60.13</v>
      </c>
      <c r="CX7" s="24">
        <v>77.64</v>
      </c>
      <c r="CY7" s="24">
        <v>74.349999999999994</v>
      </c>
      <c r="CZ7" s="24">
        <v>74.5</v>
      </c>
      <c r="DA7" s="24">
        <v>75.260000000000005</v>
      </c>
      <c r="DB7" s="24">
        <v>76.14</v>
      </c>
      <c r="DC7" s="24">
        <v>60.57</v>
      </c>
      <c r="DD7" s="24">
        <v>81.34</v>
      </c>
      <c r="DE7" s="24">
        <v>81.14</v>
      </c>
      <c r="DF7" s="24">
        <v>79.7</v>
      </c>
      <c r="DG7" s="24">
        <v>79</v>
      </c>
      <c r="DH7" s="24">
        <v>96</v>
      </c>
      <c r="DI7" s="24">
        <v>5.68</v>
      </c>
      <c r="DJ7" s="24">
        <v>7.86</v>
      </c>
      <c r="DK7" s="24">
        <v>9.91</v>
      </c>
      <c r="DL7" s="24">
        <v>11.83</v>
      </c>
      <c r="DM7" s="24">
        <v>13.76</v>
      </c>
      <c r="DN7" s="24">
        <v>7.48</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0.06</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2025-12-23T06:05:22Z</dcterms:created>
  <dcterms:modified xsi:type="dcterms:W3CDTF">2026-01-20T00:52:01Z</dcterms:modified>
  <cp:category/>
</cp:coreProperties>
</file>